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https://litgrid-my.sharepoint.com/personal/juozas_tekorius_litgrid_eu/Documents/Desktop/Projektai/110 kV OL Kuršėnai-Tryškiai ir 110 kV OL Telšiai-Tryškiai rekonstravimas/5 VP/SS priedai/"/>
    </mc:Choice>
  </mc:AlternateContent>
  <xr:revisionPtr revIDLastSave="1" documentId="13_ncr:1_{2D5BDC85-A6DF-4251-9288-3A6C7E66BE3B}" xr6:coauthVersionLast="47" xr6:coauthVersionMax="47" xr10:uidLastSave="{1F609282-EB7B-4D96-A6D9-045E92B5D69F}"/>
  <bookViews>
    <workbookView xWindow="-28920" yWindow="-120" windowWidth="29040" windowHeight="15720" xr2:uid="{00000000-000D-0000-FFFF-FFFF00000000}"/>
  </bookViews>
  <sheets>
    <sheet name="110 kV Žiniaraštis_Projektuot." sheetId="17" r:id="rId1"/>
    <sheet name="Pagalbinis" sheetId="13" state="hidden" r:id="rId2"/>
    <sheet name="Turto grupės, IMT vnt." sheetId="8" r:id="rId3"/>
  </sheets>
  <definedNames>
    <definedName name="_xlnm._FilterDatabase" localSheetId="0" hidden="1">#REF!</definedName>
    <definedName name="_xlnm._FilterDatabase" localSheetId="2" hidden="1">'Turto grupės, IMT vnt.'!$A$4:$H$236</definedName>
    <definedName name="_xlnm.Print_Area" localSheetId="2">'Turto grupės, IMT vnt.'!$A$4:$H$236</definedName>
    <definedName name="_xlnm.Print_Titles" localSheetId="2">'Turto grupės, IMT vnt.'!$4:$4</definedName>
    <definedName name="Z_98301F96_D399_4910_9999_351C6D6AFBB9_.wvu.Cols" localSheetId="2" hidden="1">'Turto grupės, IMT vnt.'!#REF!</definedName>
    <definedName name="Z_98301F96_D399_4910_9999_351C6D6AFBB9_.wvu.FilterData" localSheetId="2" hidden="1">'Turto grupės, IMT vnt.'!$A$4:$H$236</definedName>
    <definedName name="Z_98301F96_D399_4910_9999_351C6D6AFBB9_.wvu.PrintTitles" localSheetId="2" hidden="1">'Turto grupės, IMT vnt.'!$4:$4</definedName>
    <definedName name="Z_DABFEFA7_46E4_47C3_ADE3_8C245C7CE1FD_.wvu.Cols" localSheetId="2" hidden="1">'Turto grupės, IMT vnt.'!#REF!</definedName>
    <definedName name="Z_DABFEFA7_46E4_47C3_ADE3_8C245C7CE1FD_.wvu.FilterData" localSheetId="2" hidden="1">'Turto grupės, IMT vnt.'!$A$4:$H$236</definedName>
    <definedName name="Z_DABFEFA7_46E4_47C3_ADE3_8C245C7CE1FD_.wvu.PrintTitles" localSheetId="2"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2" i="17" l="1"/>
  <c r="H53" i="17"/>
  <c r="I145" i="17"/>
  <c r="I146" i="17"/>
  <c r="I147" i="17"/>
  <c r="I148" i="17"/>
  <c r="I149" i="17"/>
  <c r="I144" i="17"/>
  <c r="H143" i="17"/>
  <c r="I142" i="17"/>
  <c r="H141" i="17"/>
  <c r="I140" i="17"/>
  <c r="I139" i="17"/>
  <c r="H138" i="17"/>
  <c r="I135" i="17"/>
  <c r="I136" i="17"/>
  <c r="I137" i="17"/>
  <c r="I134" i="17"/>
  <c r="H133" i="17"/>
  <c r="I131" i="17"/>
  <c r="I130" i="17"/>
  <c r="H129" i="17"/>
  <c r="I128" i="17"/>
  <c r="H127" i="17"/>
  <c r="I126" i="17"/>
  <c r="I125" i="17"/>
  <c r="H124" i="17"/>
  <c r="I122" i="17"/>
  <c r="H121" i="17"/>
  <c r="H118" i="17"/>
  <c r="I120" i="17"/>
  <c r="I119" i="17"/>
  <c r="I117" i="17"/>
  <c r="H116" i="17"/>
  <c r="I115" i="17"/>
  <c r="H114" i="17"/>
  <c r="I98" i="17"/>
  <c r="I99" i="17"/>
  <c r="I100" i="17"/>
  <c r="I101" i="17"/>
  <c r="I102" i="17"/>
  <c r="I103" i="17"/>
  <c r="I104" i="17"/>
  <c r="I105" i="17"/>
  <c r="I106" i="17"/>
  <c r="I107" i="17"/>
  <c r="I108" i="17"/>
  <c r="I109" i="17"/>
  <c r="I110" i="17"/>
  <c r="I111" i="17"/>
  <c r="I112" i="17"/>
  <c r="I113" i="17"/>
  <c r="I97" i="17"/>
  <c r="H96" i="17"/>
  <c r="I93" i="17"/>
  <c r="I94" i="17"/>
  <c r="I92" i="17"/>
  <c r="H91" i="17"/>
  <c r="I84" i="17"/>
  <c r="I85" i="17"/>
  <c r="I86" i="17"/>
  <c r="I87" i="17"/>
  <c r="I88" i="17"/>
  <c r="I89" i="17"/>
  <c r="I90" i="17"/>
  <c r="I83" i="17"/>
  <c r="I55" i="17"/>
  <c r="I56" i="17"/>
  <c r="I57" i="17"/>
  <c r="I58" i="17"/>
  <c r="I59" i="17"/>
  <c r="I60" i="17"/>
  <c r="I61" i="17"/>
  <c r="I62" i="17"/>
  <c r="I63" i="17"/>
  <c r="I64" i="17"/>
  <c r="I65" i="17"/>
  <c r="I66" i="17"/>
  <c r="I67" i="17"/>
  <c r="I68" i="17"/>
  <c r="I69" i="17"/>
  <c r="I70" i="17"/>
  <c r="I71" i="17"/>
  <c r="I72" i="17"/>
  <c r="I73" i="17"/>
  <c r="I74" i="17"/>
  <c r="I75" i="17"/>
  <c r="I76" i="17"/>
  <c r="I77" i="17"/>
  <c r="I78" i="17"/>
  <c r="I79" i="17"/>
  <c r="I80" i="17"/>
  <c r="I81" i="17"/>
  <c r="I54" i="17"/>
  <c r="I34" i="17"/>
  <c r="I35" i="17"/>
  <c r="I36" i="17"/>
  <c r="I37" i="17"/>
  <c r="I38" i="17"/>
  <c r="I39" i="17"/>
  <c r="I40" i="17"/>
  <c r="I41" i="17"/>
  <c r="I42" i="17"/>
  <c r="I43" i="17"/>
  <c r="I44" i="17"/>
  <c r="I45" i="17"/>
  <c r="I46" i="17"/>
  <c r="I47" i="17"/>
  <c r="I48" i="17"/>
  <c r="I49" i="17"/>
  <c r="I50" i="17"/>
  <c r="I51" i="17"/>
  <c r="I52" i="17"/>
  <c r="I33" i="17"/>
  <c r="F32" i="17"/>
  <c r="H32" i="17"/>
  <c r="I30" i="17"/>
  <c r="H29" i="17"/>
  <c r="I28" i="17"/>
  <c r="I27" i="17"/>
  <c r="H26" i="17"/>
  <c r="I25" i="17"/>
  <c r="H24" i="17"/>
  <c r="I23" i="17"/>
  <c r="I22" i="17"/>
  <c r="H21" i="17"/>
  <c r="I19" i="17"/>
  <c r="H18" i="17"/>
  <c r="I17" i="17"/>
  <c r="H16" i="17"/>
  <c r="I13" i="17"/>
  <c r="I14" i="17"/>
  <c r="I15" i="17"/>
  <c r="I12" i="17"/>
  <c r="H11" i="17"/>
  <c r="H132" i="17" l="1"/>
  <c r="H123" i="17"/>
  <c r="H95" i="17"/>
  <c r="H31" i="17"/>
  <c r="H20" i="17"/>
  <c r="H150" i="17" l="1"/>
  <c r="H151" i="17" s="1"/>
  <c r="H152" i="17" s="1"/>
  <c r="F53" i="17" l="1"/>
  <c r="G143" i="17"/>
  <c r="F143" i="17"/>
  <c r="G141" i="17"/>
  <c r="F141" i="17"/>
  <c r="I141" i="17" s="1"/>
  <c r="G138" i="17"/>
  <c r="F138" i="17"/>
  <c r="G133" i="17"/>
  <c r="F133" i="17"/>
  <c r="I133" i="17" s="1"/>
  <c r="G127" i="17"/>
  <c r="F127" i="17"/>
  <c r="I127" i="17" s="1"/>
  <c r="G124" i="17"/>
  <c r="F124" i="17"/>
  <c r="I124" i="17" s="1"/>
  <c r="G121" i="17"/>
  <c r="F121" i="17"/>
  <c r="I121" i="17" s="1"/>
  <c r="G118" i="17"/>
  <c r="F118" i="17"/>
  <c r="G116" i="17"/>
  <c r="F116" i="17"/>
  <c r="I116" i="17" s="1"/>
  <c r="G114" i="17"/>
  <c r="F114" i="17"/>
  <c r="I114" i="17" s="1"/>
  <c r="F96" i="17"/>
  <c r="G91" i="17"/>
  <c r="F91" i="17"/>
  <c r="G82" i="17"/>
  <c r="F82" i="17"/>
  <c r="G53" i="17"/>
  <c r="G32" i="17"/>
  <c r="I32" i="17" s="1"/>
  <c r="G29" i="17"/>
  <c r="F29" i="17"/>
  <c r="G26" i="17"/>
  <c r="F26" i="17"/>
  <c r="I26" i="17" s="1"/>
  <c r="G24" i="17"/>
  <c r="F24" i="17"/>
  <c r="I24" i="17" s="1"/>
  <c r="G21" i="17"/>
  <c r="F21" i="17"/>
  <c r="I82" i="17" l="1"/>
  <c r="I29" i="17"/>
  <c r="I91" i="17"/>
  <c r="I143" i="17"/>
  <c r="I138" i="17"/>
  <c r="I118" i="17"/>
  <c r="I21" i="17"/>
  <c r="I53" i="17"/>
  <c r="G31" i="17"/>
  <c r="F31" i="17"/>
  <c r="G132" i="17"/>
  <c r="F95" i="17"/>
  <c r="F132" i="17"/>
  <c r="F20" i="17"/>
  <c r="F123" i="17"/>
  <c r="G123" i="17"/>
  <c r="G20" i="17"/>
  <c r="I132" i="17" l="1"/>
  <c r="I123" i="17"/>
  <c r="I31" i="17"/>
  <c r="I20" i="17"/>
  <c r="G129" i="17"/>
  <c r="F129" i="17"/>
  <c r="G18" i="17"/>
  <c r="F18" i="17"/>
  <c r="G16" i="17"/>
  <c r="F16" i="17"/>
  <c r="I16" i="17" s="1"/>
  <c r="G11" i="17"/>
  <c r="F11" i="17"/>
  <c r="I11" i="17" s="1"/>
  <c r="I129" i="17" l="1"/>
  <c r="I18" i="17"/>
  <c r="F150" i="17"/>
  <c r="F151" i="17" l="1"/>
  <c r="F152" i="17" s="1"/>
  <c r="G96" i="17" l="1"/>
  <c r="G95" i="17" l="1"/>
  <c r="I96" i="17"/>
  <c r="I95" i="17" l="1"/>
  <c r="G150" i="17"/>
  <c r="G151" i="17" l="1"/>
  <c r="G152" i="17" s="1"/>
  <c r="I150" i="17"/>
  <c r="I151" i="17" s="1"/>
  <c r="I152" i="17" s="1"/>
</calcChain>
</file>

<file path=xl/sharedStrings.xml><?xml version="1.0" encoding="utf-8"?>
<sst xmlns="http://schemas.openxmlformats.org/spreadsheetml/2006/main" count="1584" uniqueCount="594">
  <si>
    <t>IMT turto grupes pavadinimas</t>
  </si>
  <si>
    <t>1.1</t>
  </si>
  <si>
    <t>1.2</t>
  </si>
  <si>
    <t>Inžineriniai tyrinėjimai</t>
  </si>
  <si>
    <t>1.3</t>
  </si>
  <si>
    <t>Projekto vykdymo priežiūra</t>
  </si>
  <si>
    <t>1.4</t>
  </si>
  <si>
    <t>Darbo projektas</t>
  </si>
  <si>
    <t>NEMATERIALUSIS TURTAS</t>
  </si>
  <si>
    <t>Programinės įrangos paketai</t>
  </si>
  <si>
    <t>MATERIALUSIS TURTAS</t>
  </si>
  <si>
    <t xml:space="preserve">Pastatai </t>
  </si>
  <si>
    <t>Gamybiniai - technologiniai pastatai</t>
  </si>
  <si>
    <t>Transformatorių pastočių, skirstyklų pastatai</t>
  </si>
  <si>
    <t>Statiniai ir įrenginiai</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</si>
  <si>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</si>
  <si>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</si>
  <si>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</si>
  <si>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</si>
  <si>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</si>
  <si>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</si>
  <si>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</si>
  <si>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Kabelių linijos</t>
  </si>
  <si>
    <t>Šviesolaidinio ryšio linijos</t>
  </si>
  <si>
    <t>Elektros įrenginiai</t>
  </si>
  <si>
    <t>Lauko ir vidaus skirstyklų elektros įrenginiai</t>
  </si>
  <si>
    <t>Relinės apsaugos ir automatikos elektromechaniniai įrenginiai</t>
  </si>
  <si>
    <t>Akumuliatorių baterija</t>
  </si>
  <si>
    <t>Mašinos,  įrengimai ir sistemos</t>
  </si>
  <si>
    <t>Elektros agregatai</t>
  </si>
  <si>
    <t>Vėdinimo, apšvietimo, gaisro gesinimo sistemos ir įrengimai</t>
  </si>
  <si>
    <t>Darbo įtaisai, įrankiai ir prietaisai</t>
  </si>
  <si>
    <t>Elektros apskaitos prietaisai</t>
  </si>
  <si>
    <t xml:space="preserve">Kiti matavimo ir reguliavimo prietaisai </t>
  </si>
  <si>
    <t>Kompiuterinė technika, orgtechnika ir telekomunikacijų įranga</t>
  </si>
  <si>
    <t>Technologinio ir dispečerinio valdymo įrenginiai</t>
  </si>
  <si>
    <t>Telekomunikacijų infrastruktūros įranga</t>
  </si>
  <si>
    <t>Apsauginės ir gaisrinės signalizacijos sistemos</t>
  </si>
  <si>
    <t>Turto grupės pavadinimas</t>
  </si>
  <si>
    <t>IT grupės kodas</t>
  </si>
  <si>
    <t>Mato vienetai</t>
  </si>
  <si>
    <t>Kiekis</t>
  </si>
  <si>
    <t>PD</t>
  </si>
  <si>
    <t>Projektavimo darbai</t>
  </si>
  <si>
    <t>vnt.</t>
  </si>
  <si>
    <t>Pastatai</t>
  </si>
  <si>
    <t>Keliai ir aikštelės</t>
  </si>
  <si>
    <t>m²</t>
  </si>
  <si>
    <t>kompl.</t>
  </si>
  <si>
    <t>Oro linija ant gelžbetoninių atramų</t>
  </si>
  <si>
    <t>km</t>
  </si>
  <si>
    <t>Oro linija ant metalinių atramų</t>
  </si>
  <si>
    <t>Šviesolaidinio kabelio užvedimas (pastotėje į valdymo pultą)</t>
  </si>
  <si>
    <t>Šynolaidžiai ir laikančios konstrukcijos su montavimo ir bandymo/matavimo darbais</t>
  </si>
  <si>
    <t>Žaibosaugos/įžeminimo kontūro įrengimas</t>
  </si>
  <si>
    <t>10 kV skirstykla su montavimo ir bandymo/matavimo darbais</t>
  </si>
  <si>
    <t>Relinės apsaugos ir automatikos elektromechaniniai įrenginiai jų montavimas ir derinimas</t>
  </si>
  <si>
    <t>Relinės apsaugos ir automatikos mikroprocesoriniai įrenginiai</t>
  </si>
  <si>
    <t>Mikroprocesoriniai relinės apsaugos ir automatikos įrenginiai jų montavimas ir derinimas</t>
  </si>
  <si>
    <t>0,4 kV ir žemesnės įtampos įrenginiai</t>
  </si>
  <si>
    <t>Nuolatinės srovės savų reikmių skydas, kabeliai  su montavimo ir bandymų/matavimo darbais</t>
  </si>
  <si>
    <t>Akumuliatorių baterijos, energijos kaupikliai ir jų įkrovimo ir valdymo įrenginiai</t>
  </si>
  <si>
    <t>Akumuliatorių baterija ir įkroviklis su montavimo ir bandymo darbais</t>
  </si>
  <si>
    <t>kW</t>
  </si>
  <si>
    <t>Elektros apskaitos prietaisų montavimo ir derinimo darbai</t>
  </si>
  <si>
    <t>Duomenų perdavimo  tinklų įranga</t>
  </si>
  <si>
    <t>Maršrutizatorius su montavimo ir derinimo darbais</t>
  </si>
  <si>
    <t>BP komutatorius su montavimo ir derinimo darbais</t>
  </si>
  <si>
    <t>PDT komutatorius su montavimo ir derinimo darbais</t>
  </si>
  <si>
    <t>Teleinformacijos surinkimo ir perdavimo įrenginys (TSPĮ) su montavimo ir derinimo darbais</t>
  </si>
  <si>
    <t>Pastotės laiko sinchronizavimo įrenginys (PLSĮ) su montavimo ir derinimo darbais</t>
  </si>
  <si>
    <t>Metalinių konstrukcijų su pamatais įrengimo darbai pastotėje (TP )</t>
  </si>
  <si>
    <t>Jungiamosios movos su montavimo darbais</t>
  </si>
  <si>
    <t>Galinės movos su montavimo darbais</t>
  </si>
  <si>
    <t>Šviesolaidinio ryšio linija su montavimo darbais</t>
  </si>
  <si>
    <t>Kintamos srovės savų reikmių skydas, kabeliai  su montavimo ir bandymų/matavimo darbais</t>
  </si>
  <si>
    <t>Saulės elektrinė su montavimo darbais</t>
  </si>
  <si>
    <t>Elektros generatorius su montavimo darbais</t>
  </si>
  <si>
    <t>Sinchroninio duomenų perdavimo įrenginio (multiplekserio) montavimo ir derinimo darbai</t>
  </si>
  <si>
    <t>Apsauginės signalizacijos sistema</t>
  </si>
  <si>
    <t>Gaisrinės signalizacijos sistema</t>
  </si>
  <si>
    <t>Įeigos kontrolės sistema</t>
  </si>
  <si>
    <t>Perimetro apsaugos sistema</t>
  </si>
  <si>
    <t>Vaizdo stebėjimo sistema</t>
  </si>
  <si>
    <t>Vieningo rakinimo sistema</t>
  </si>
  <si>
    <t>Projektiniai pasiūlymai</t>
  </si>
  <si>
    <t>Techninis darbo projektas</t>
  </si>
  <si>
    <t>110 kV</t>
  </si>
  <si>
    <t>Šynolaidžių laikančios konstrukcijos su montavimo darbais</t>
  </si>
  <si>
    <t>Mano vnt.</t>
  </si>
  <si>
    <t>Įtampa</t>
  </si>
  <si>
    <t>330 kV</t>
  </si>
  <si>
    <t>3f kompl.</t>
  </si>
  <si>
    <t>m2</t>
  </si>
  <si>
    <t>m</t>
  </si>
  <si>
    <t>m3</t>
  </si>
  <si>
    <t xml:space="preserve">LITGRID AB Ilgalaikio materialiojo ir nematerialiojo turto apskaitos tvarkos aprašo
1 priedas </t>
  </si>
  <si>
    <t xml:space="preserve">Turto grupių ir turto vienetų klasifikatorius </t>
  </si>
  <si>
    <t>bei Ilgalaikio materialiojo ir nematerialiojo turto nusidėvėjimo (amortizacijos) normatyvai, (tiesinis metodas) taikomi nuo 2023-01-01</t>
  </si>
  <si>
    <t>Eil.Nr.</t>
  </si>
  <si>
    <t>Turto grupės finansinėse ataskaitose</t>
  </si>
  <si>
    <t>Ilgalaikio turto grupės kodas</t>
  </si>
  <si>
    <t>Turto grupės aprašymas</t>
  </si>
  <si>
    <t>Objektas</t>
  </si>
  <si>
    <t>Standartinis turto vieneto, kuriam suteikiamas inventorinis numeris, pavadinimas</t>
  </si>
  <si>
    <t>Ilgalaikio turto savininkas</t>
  </si>
  <si>
    <t>Minimali įsigijimo savikaina (Eur)</t>
  </si>
  <si>
    <t>Finansinei apskaitai (metais)</t>
  </si>
  <si>
    <t>Mokestinei apskaitai (metais)</t>
  </si>
  <si>
    <t>Inventorizacijos būdas</t>
  </si>
  <si>
    <t>I.</t>
  </si>
  <si>
    <t>I.1</t>
  </si>
  <si>
    <t>Patentai ir licencijos</t>
  </si>
  <si>
    <t>Programinės įrangos licencijos</t>
  </si>
  <si>
    <t>Licencija</t>
  </si>
  <si>
    <t>ITTC/SVC/IPC</t>
  </si>
  <si>
    <t>3</t>
  </si>
  <si>
    <t>Vietoje</t>
  </si>
  <si>
    <t>I.2</t>
  </si>
  <si>
    <t>Programinė įranga</t>
  </si>
  <si>
    <t>Programinės įrangos paketas</t>
  </si>
  <si>
    <t>5</t>
  </si>
  <si>
    <t>I.3</t>
  </si>
  <si>
    <t>Kitas nematerialusis turtas</t>
  </si>
  <si>
    <t>Tipiniai techniniai projektai, darbo projektai, darbų vykdymo technologiniai projektai, sprendinių sąvadai</t>
  </si>
  <si>
    <t xml:space="preserve">Techninis projektas
</t>
  </si>
  <si>
    <t>IPC/AĮNSJS</t>
  </si>
  <si>
    <t>4</t>
  </si>
  <si>
    <t>Darbų vykdymo technologinis projektas</t>
  </si>
  <si>
    <t>Sprendinių sąvadas</t>
  </si>
  <si>
    <t>Tinklalapis</t>
  </si>
  <si>
    <t>ITTC</t>
  </si>
  <si>
    <t>I.4</t>
  </si>
  <si>
    <t>Prestižas</t>
  </si>
  <si>
    <t>FD</t>
  </si>
  <si>
    <t>-</t>
  </si>
  <si>
    <t>II.</t>
  </si>
  <si>
    <t>II.1</t>
  </si>
  <si>
    <t>Žemė</t>
  </si>
  <si>
    <t>II.1.1</t>
  </si>
  <si>
    <t>Žemės sklypai</t>
  </si>
  <si>
    <t>Taip</t>
  </si>
  <si>
    <t>Žemės sklypas</t>
  </si>
  <si>
    <t>SPPS/IPC</t>
  </si>
  <si>
    <t>II.2.</t>
  </si>
  <si>
    <t>II.2.1</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</si>
  <si>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</si>
  <si>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Sistemos valdymo pastatas</t>
  </si>
  <si>
    <t>BRS</t>
  </si>
  <si>
    <t>Technologinis pastatas</t>
  </si>
  <si>
    <t>IPC/ITTC</t>
  </si>
  <si>
    <t>Srovės keitiklio valdymo pastatas</t>
  </si>
  <si>
    <t>IPC</t>
  </si>
  <si>
    <t>Srovės keitiklio ventilių pastatas</t>
  </si>
  <si>
    <t>Slėptuvė</t>
  </si>
  <si>
    <t>Sinchroninio kompensatoriaus pastatas</t>
  </si>
  <si>
    <t>Stacionarus sandėlis</t>
  </si>
  <si>
    <t>IPC/BRS/AĮNSJS</t>
  </si>
  <si>
    <t>II.2.2</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</si>
  <si>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</si>
  <si>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</si>
  <si>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Savųjų reikmių pastatas</t>
  </si>
  <si>
    <t>Priešgaisrinės siurblinės pastatas</t>
  </si>
  <si>
    <t>Kompresorių pastatas</t>
  </si>
  <si>
    <t>Rezervinio maitinimo pastatas</t>
  </si>
  <si>
    <t>Vandens siurblinės pastatas</t>
  </si>
  <si>
    <t>II.3.</t>
  </si>
  <si>
    <t>Statiniai ir mašinos</t>
  </si>
  <si>
    <t>II.3.1</t>
  </si>
  <si>
    <t>Automobiliniai keliai, privažiavimo keliai, aikštelės</t>
  </si>
  <si>
    <t>Vidaus kelias, aikštelė, privažiavimo keliai</t>
  </si>
  <si>
    <t>IPC/BRS</t>
  </si>
  <si>
    <t>II.3.2</t>
  </si>
  <si>
    <t>Išorės inžinieriniai tinklai</t>
  </si>
  <si>
    <t>Vandentiekio sistema</t>
  </si>
  <si>
    <t>Kanalizavimo sistema</t>
  </si>
  <si>
    <t>Lietaus kanalizavimo sistema</t>
  </si>
  <si>
    <t>Vandens drenavimo sistema</t>
  </si>
  <si>
    <t>Transformatorių pastočių, keitiklių ir sinchroninių kompensatorių 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</si>
  <si>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</si>
  <si>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</si>
  <si>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</si>
  <si>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</si>
  <si>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</si>
  <si>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</si>
  <si>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</si>
  <si>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</si>
  <si>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</si>
  <si>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</si>
  <si>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</si>
  <si>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</si>
  <si>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</si>
  <si>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</si>
  <si>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</si>
  <si>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</si>
  <si>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</si>
  <si>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</si>
  <si>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</si>
  <si>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</si>
  <si>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</si>
  <si>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</si>
  <si>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</si>
  <si>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</si>
  <si>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</si>
  <si>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Laikinas sandėlis, stoginė</t>
  </si>
  <si>
    <t>Laikinas sandėlis</t>
  </si>
  <si>
    <t>Stoginė</t>
  </si>
  <si>
    <t>II.4.</t>
  </si>
  <si>
    <t>II.4.1</t>
  </si>
  <si>
    <t>Oro linija tarp 330-400 kv transformatorių pastočių su atšaka (iki 4 atramų) arba be jos, įskaitant metalines tarpines ir kampines atramas</t>
  </si>
  <si>
    <t xml:space="preserve">400 kV </t>
  </si>
  <si>
    <t xml:space="preserve">Oro linija </t>
  </si>
  <si>
    <t>Dispečerinio valdymo sistema</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</si>
  <si>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</si>
  <si>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</si>
  <si>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</si>
  <si>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</si>
  <si>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</si>
  <si>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</si>
  <si>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</si>
  <si>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</si>
  <si>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</si>
  <si>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</si>
  <si>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</si>
  <si>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II.4.3</t>
  </si>
  <si>
    <t>Kabelių linija, įskaitant kabelius, statinius, kabelinius lovius ir kt. linijos priklausinius, tarp 110 - 400 kv transformatorių pastočių, keitiklių, keitiklių, sinchroninių kompensatorių stočių 110-400 kV oro linijų kabelių intarpai virš 100 m ilgio</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</si>
  <si>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</si>
  <si>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</si>
  <si>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</si>
  <si>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</si>
  <si>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</si>
  <si>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</si>
  <si>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</si>
  <si>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</si>
  <si>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</si>
  <si>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</si>
  <si>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 xml:space="preserve">400 - 3 kv transformatorių pastočių, skirstyklų, srovės keitiklių, sinchroninių kompensatorių pirminiai (pagrindiniai) elektros įrenginiai, su laikančiais pamatais, atramomis, portalais </t>
  </si>
  <si>
    <t>Lauko skirstyklų įrenginiai</t>
  </si>
  <si>
    <t>Vidaus skirstyklų įrenginiai</t>
  </si>
  <si>
    <t>6 kV</t>
  </si>
  <si>
    <t>17,7 kV</t>
  </si>
  <si>
    <t>3 kV</t>
  </si>
  <si>
    <t>II.5.2.</t>
  </si>
  <si>
    <t xml:space="preserve"> Nuolatinės srovės keitiklių įrenginiai.</t>
  </si>
  <si>
    <t>Nuolatinės srovės keitiklio vožtuvai/ventiliai - tiristoriniai, IGBT ir kiti sistemų įrenginiai</t>
  </si>
  <si>
    <t>Nuolatinės srovės keitiklio tiristorinių vožtuvų/ventilių sistema</t>
  </si>
  <si>
    <t>AĮNSJS</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</si>
  <si>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</si>
  <si>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</si>
  <si>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</si>
  <si>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</si>
  <si>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</si>
  <si>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</si>
  <si>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</si>
  <si>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Autotransformatorius</t>
  </si>
  <si>
    <t>400 kV</t>
  </si>
  <si>
    <t>II.5.4.</t>
  </si>
  <si>
    <t>Reaktoriai, kompensavimo įrenginiai</t>
  </si>
  <si>
    <t>Kompensacinės ritės, šunto reaktoriai, srovės lyginimo reaktoriai</t>
  </si>
  <si>
    <t>Kompensavimo reaktorius</t>
  </si>
  <si>
    <t>Lyginimo reaktorius</t>
  </si>
  <si>
    <t>Sinchroninių kompensatorių įrenginiai</t>
  </si>
  <si>
    <t>Sinchroninis kompensatorius</t>
  </si>
  <si>
    <t>Smagratis</t>
  </si>
  <si>
    <t>Izoliuotosios šynos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</si>
  <si>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</si>
  <si>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</si>
  <si>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elektromechaniniai įrenginiai</t>
  </si>
  <si>
    <t>Elektros apskaitos spinta, įskaitant elektromechaninius įrenginius</t>
  </si>
  <si>
    <t>Relinės apsaugos, automatikos ir valdymo mikroprocesorinių įrenginių spintos su elektromechaniniais įrenginiais</t>
  </si>
  <si>
    <t>Aukšto dažnio įrenginys</t>
  </si>
  <si>
    <t>II.5.6.</t>
  </si>
  <si>
    <t>Skirstyklų, sinchroninio kompensatoriaus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</si>
  <si>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</si>
  <si>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Gnybtynų spintos</t>
  </si>
  <si>
    <t>Paleidimo sistema</t>
  </si>
  <si>
    <t>Žadinimo sistema</t>
  </si>
  <si>
    <t>Valdymo sistema</t>
  </si>
  <si>
    <t>II.5.7.</t>
  </si>
  <si>
    <t>Transformatorių pastočių, Keitiklių ir Sinchroninių kompensatorių 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</si>
  <si>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</si>
  <si>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</si>
  <si>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</si>
  <si>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</si>
  <si>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</si>
  <si>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</si>
  <si>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</si>
  <si>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</si>
  <si>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</si>
  <si>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</si>
  <si>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</si>
  <si>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</si>
  <si>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</si>
  <si>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</si>
  <si>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</si>
  <si>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</si>
  <si>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Transformatorių pastočių, Keitiklių ir sinchroninių kompensatorių stočių akumuliatoriai, akumuliatorių baterijos, energijos kaupikliai,  įkrovikliai, valdymo įrenginiai</t>
  </si>
  <si>
    <t>Energijos kaupiklis</t>
  </si>
  <si>
    <t>Energijos kaupiklio valdymo įrenginys</t>
  </si>
  <si>
    <t>Akumuliatorių įkroviklis</t>
  </si>
  <si>
    <t>II.6.</t>
  </si>
  <si>
    <t>II.6.1.</t>
  </si>
  <si>
    <t>Stacionarios, kilnojamos elektros stotys, mobilūs elektros generatoriai, atsinaujinančios energijos šaltiniai</t>
  </si>
  <si>
    <t>Stacionari elektros stotis</t>
  </si>
  <si>
    <t>IPC/SVC/AĮNSJS</t>
  </si>
  <si>
    <t>Kilnojama elektros stotis</t>
  </si>
  <si>
    <t>Saulės energijos elektrinė</t>
  </si>
  <si>
    <t>Energijos kaupimo baterija</t>
  </si>
  <si>
    <t>Generatorius</t>
  </si>
  <si>
    <t>II.6.2.</t>
  </si>
  <si>
    <t xml:space="preserve">Technologiniai kompresoriai </t>
  </si>
  <si>
    <t>Suspausto oro kompresoriai - stacionarūs, mobilūs</t>
  </si>
  <si>
    <t>Stacionarus kompresorius</t>
  </si>
  <si>
    <t>Mobilus kompresorius</t>
  </si>
  <si>
    <t>II.6.3.</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</si>
  <si>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</si>
  <si>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</si>
  <si>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10</t>
  </si>
  <si>
    <t>Įrenginių aušinimo sistema</t>
  </si>
  <si>
    <t>Kondicionieriai</t>
  </si>
  <si>
    <t>Teritorijų apšvietimo įrenginiai</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</si>
  <si>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</si>
  <si>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</si>
  <si>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</si>
  <si>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</si>
  <si>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</si>
  <si>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</si>
  <si>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</si>
  <si>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</si>
  <si>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</si>
  <si>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</si>
  <si>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</si>
  <si>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</si>
  <si>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</si>
  <si>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</si>
  <si>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</si>
  <si>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</si>
  <si>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</si>
  <si>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</si>
  <si>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</si>
  <si>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</si>
  <si>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</si>
  <si>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</si>
  <si>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</si>
  <si>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</si>
  <si>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remonto ir diagnostikos įrenginiai</t>
  </si>
  <si>
    <t>Įrenginiai skirti pagrindinių tinklo, sinchroninių kompensatorių įrenginių, linijų remontui, parametrų dydžių nustatymo prietaisai,autotransformatorių/transformatorių monitoringo sistemos</t>
  </si>
  <si>
    <t>Specialus matavimo įrenginys</t>
  </si>
  <si>
    <t>Elektrinis matavimo įrenginys</t>
  </si>
  <si>
    <t>Specialus remonto įrenginys</t>
  </si>
  <si>
    <t>Autotransformatorių/transformatorių monitoringo sistemos</t>
  </si>
  <si>
    <t>II.7.</t>
  </si>
  <si>
    <t>II.7.1.</t>
  </si>
  <si>
    <t>Automatizuota elektros energijos apskaitos sistema
Visi valdikliai (KDV ir MDV)
Elektros skaitikliai</t>
  </si>
  <si>
    <t>Automatizuota elektros energijos apskaitos sistema</t>
  </si>
  <si>
    <t>OPS</t>
  </si>
  <si>
    <t>Elektros kokybės analizatorius</t>
  </si>
  <si>
    <t>Ne</t>
  </si>
  <si>
    <t xml:space="preserve">Elektros skaitiklis </t>
  </si>
  <si>
    <t xml:space="preserve">Komercinių duomenų perdavimo valdiklis </t>
  </si>
  <si>
    <t xml:space="preserve">Momentinių duomenų perdavimo valdiklis </t>
  </si>
  <si>
    <t>II.7.2.</t>
  </si>
  <si>
    <t>Manometrai, vakuumetrai, traukomačiai, matuokliai - lygio, slėgio ir kitų terpių būsenų (išskyrus sumontuotus įrenginiuose). Dronai, žiūronai</t>
  </si>
  <si>
    <t>Manometras</t>
  </si>
  <si>
    <t>Termovizorius</t>
  </si>
  <si>
    <t>Alyvos kokybės nustatymo prietaisas</t>
  </si>
  <si>
    <t>Hromotografas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</si>
  <si>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</si>
  <si>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</si>
  <si>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</si>
  <si>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</si>
  <si>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</si>
  <si>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</si>
  <si>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</si>
  <si>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</si>
  <si>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</si>
  <si>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</si>
  <si>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</si>
  <si>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</si>
  <si>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</si>
  <si>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</si>
  <si>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</si>
  <si>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</si>
  <si>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</si>
  <si>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</si>
  <si>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</si>
  <si>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</si>
  <si>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Dronas</t>
  </si>
  <si>
    <t>Žiūronai</t>
  </si>
  <si>
    <t>II.8.</t>
  </si>
  <si>
    <t>Transporto priemonės</t>
  </si>
  <si>
    <t>II.8.1.</t>
  </si>
  <si>
    <t>Lengvieji automobiliai</t>
  </si>
  <si>
    <t>Lengvieji automobiliai ne senesni kaip 5 m. (kiti lengvieji automobiliai senesni kaip 5 m.)</t>
  </si>
  <si>
    <t>Lengvasis automobilis</t>
  </si>
  <si>
    <t>BRS/Kiti padaliniai</t>
  </si>
  <si>
    <t>6(10)</t>
  </si>
  <si>
    <t>II.8.2</t>
  </si>
  <si>
    <t>Krovininiai automobiliai, priekabos, autobusai</t>
  </si>
  <si>
    <t>Krovininiai automobiliai, autobusai ne senesni kaip 5 m. (senesni kaip 5 m.)</t>
  </si>
  <si>
    <t>Krovininis automobilis</t>
  </si>
  <si>
    <t>5(10)</t>
  </si>
  <si>
    <t>Priekaba</t>
  </si>
  <si>
    <t>Autobusas</t>
  </si>
  <si>
    <t>II.9.</t>
  </si>
  <si>
    <t>Kitas materialus turtas</t>
  </si>
  <si>
    <t>II.9.1.</t>
  </si>
  <si>
    <t>Kompiuterinė technika</t>
  </si>
  <si>
    <t>Tarnybinė stotis (Serveris)</t>
  </si>
  <si>
    <t>ITTC/ FSS/AĮNSJS</t>
  </si>
  <si>
    <t>ITT monitoringo sistemos</t>
  </si>
  <si>
    <t>Nešiojamas kompiuteris</t>
  </si>
  <si>
    <t>ITTC/SVC/AĮNSJS</t>
  </si>
  <si>
    <t xml:space="preserve">Stacionarus kompiuteris </t>
  </si>
  <si>
    <t>Monitorius</t>
  </si>
  <si>
    <t>Duomenų saugyklos</t>
  </si>
  <si>
    <t>ITTC/AĮNSJS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</si>
  <si>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</si>
  <si>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</si>
  <si>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</si>
  <si>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</si>
  <si>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</si>
  <si>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</si>
  <si>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</si>
  <si>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</si>
  <si>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</si>
  <si>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</si>
  <si>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</si>
  <si>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</si>
  <si>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</si>
  <si>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</si>
  <si>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</si>
  <si>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</si>
  <si>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</si>
  <si>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</si>
  <si>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BRS/ ITTC/AĮNSJS</t>
  </si>
  <si>
    <t>Projektorius</t>
  </si>
  <si>
    <t>II.9.4.</t>
  </si>
  <si>
    <t>Komutatorius</t>
  </si>
  <si>
    <t>ITTC/SVC</t>
  </si>
  <si>
    <t>8</t>
  </si>
  <si>
    <t>Maršrutizatorius</t>
  </si>
  <si>
    <t>Ugniasienė</t>
  </si>
  <si>
    <t>Srautų balansavimo įrenginys</t>
  </si>
  <si>
    <t>Srautų formavimo įrenginys</t>
  </si>
  <si>
    <t>Anti DDoS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</si>
  <si>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</si>
  <si>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</si>
  <si>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</si>
  <si>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</si>
  <si>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</si>
  <si>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</si>
  <si>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</si>
  <si>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</si>
  <si>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</si>
  <si>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</si>
  <si>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</si>
  <si>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</si>
  <si>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</si>
  <si>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</si>
  <si>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</si>
  <si>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</si>
  <si>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</si>
  <si>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</si>
  <si>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</si>
  <si>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</si>
  <si>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</si>
  <si>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</si>
  <si>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</si>
  <si>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</si>
  <si>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</si>
  <si>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</si>
  <si>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</si>
  <si>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FSS</t>
  </si>
  <si>
    <t>Vaizdo stebėjimo/monitoringo sistemos</t>
  </si>
  <si>
    <t>Centralės, davikliai, mygtukai, signalizatoriai</t>
  </si>
  <si>
    <t>Skaitytuvai, kontroleriai, vartų automatika, pasikalbėjimo įrenginiai</t>
  </si>
  <si>
    <t>Lauko judesio davikliai, barjerai, sensorinis kabelis</t>
  </si>
  <si>
    <t>Vaizdo stebėjimo kameros, vaizdo įrašymo įrenginiai, laikmenų masyvai</t>
  </si>
  <si>
    <t>Cilindrai, pakabinamos spynos, raktai, programatoriai</t>
  </si>
  <si>
    <t>Serveriai, specializuota programinė įranga, vaizdo siena</t>
  </si>
  <si>
    <t>Saugos sistemų serverinė įranga</t>
  </si>
  <si>
    <t>II.10.</t>
  </si>
  <si>
    <t>Kitas materialusis turtas</t>
  </si>
  <si>
    <t>Biuro inventorius  ir kitas materialusis turtas</t>
  </si>
  <si>
    <t>II.10.1.</t>
  </si>
  <si>
    <t>Baldai</t>
  </si>
  <si>
    <t>Audio/video konferencinė įranga</t>
  </si>
  <si>
    <t>Specializuotos darbo vietos baldai</t>
  </si>
  <si>
    <t>BRS/SVC/AĮNSJS/Kiti padaliniai</t>
  </si>
  <si>
    <t>Darbo vietos baldai</t>
  </si>
  <si>
    <t>BRS/AĮNSJS/Kiti padaliniai</t>
  </si>
  <si>
    <t>Posėdžių salės baldai</t>
  </si>
  <si>
    <t>Virtuvės baldai su įranga</t>
  </si>
  <si>
    <t>Poilsio vietos baldai</t>
  </si>
  <si>
    <t>Spinta</t>
  </si>
  <si>
    <t>Seifas</t>
  </si>
  <si>
    <t>Darbo kėdė</t>
  </si>
  <si>
    <t>BRS/AĮNSJS/Kiti padalinai</t>
  </si>
  <si>
    <t>II.10.2.</t>
  </si>
  <si>
    <t>Inventorius ir buitinė technika</t>
  </si>
  <si>
    <t>Šaldytuvas</t>
  </si>
  <si>
    <t>Šaldiklis</t>
  </si>
  <si>
    <t>Kavos aparatas</t>
  </si>
  <si>
    <t>Televizorius</t>
  </si>
  <si>
    <t>Fotoaparatas</t>
  </si>
  <si>
    <t>Vaizdo kamera</t>
  </si>
  <si>
    <t>BRS/OPS/Kiti padaliniai</t>
  </si>
  <si>
    <t>Sandėlio lentynos</t>
  </si>
  <si>
    <t>Sportinis inventorius</t>
  </si>
  <si>
    <t>II.10.3.</t>
  </si>
  <si>
    <t>Kiti įrengimai ir įrankiai</t>
  </si>
  <si>
    <t>Mokymo priemonės ir medicininė įranga</t>
  </si>
  <si>
    <t>Defibriliatorius</t>
  </si>
  <si>
    <t>DSAS/AĮNSJS</t>
  </si>
  <si>
    <t>Akių plovimo prietaisas</t>
  </si>
  <si>
    <t>Speciali mokymo priemonė</t>
  </si>
  <si>
    <t>DSAS</t>
  </si>
  <si>
    <t>Speciali medicininė priemonė</t>
  </si>
  <si>
    <t>Kėlimo elektriniai mechanizmai</t>
  </si>
  <si>
    <t>Elektrinis kėlimo mechanizmas</t>
  </si>
  <si>
    <t>Elektrinė kėlimo sija</t>
  </si>
  <si>
    <t>Kilnojamieji įžemikliai, izoliacinės lazdos ir replės, įrenginiai apsaugai nuo kritimo, amortizatoriai ir kiti įtaisai</t>
  </si>
  <si>
    <t>Įžemiklis</t>
  </si>
  <si>
    <t>IPC/DSAS/AĮNSJS</t>
  </si>
  <si>
    <t>Izoliacinė lazda</t>
  </si>
  <si>
    <t>Kopėčios</t>
  </si>
  <si>
    <t>Paukščių apsaugos priemonė</t>
  </si>
  <si>
    <t>Plaukiojantys įspėjamieji plūdurai</t>
  </si>
  <si>
    <t>110 kV Viengrandžių G/B tarpinių atramų demontavimo darbai</t>
  </si>
  <si>
    <t>110 kV Vengrandės G/B tarpinės atramos su montavimo darbais</t>
  </si>
  <si>
    <t>110 kV Viengrandės G/B kampinės-inkarinės atramos su montavimo darbais</t>
  </si>
  <si>
    <t>110 kV Viengrandžių G/B kampinių-inkarinių atramų demontavimo darbai</t>
  </si>
  <si>
    <t>110 kV Viengrandės oro linijos (OL) laidų demontavimo darbai (3 laidai)</t>
  </si>
  <si>
    <t>110 kV Viengrandės oro linijos (OL) laidai su montavimo darbais (3 laidai)</t>
  </si>
  <si>
    <t>110 kV Viengrandės oro linijos (OL) žaibosaugos troso (ŽT) demontavimo darbai (1 trosas)</t>
  </si>
  <si>
    <t>110 kV Viengrandės oro linijos (OL) žaibosaugos troso su šviesolaidiniu kabeliu (ŽTŠK) demontavimo darbai (1 trosas)</t>
  </si>
  <si>
    <t>110 kV Viengrandės oro linijos (OL) žaibosaugos trosas su šviesolaidiniu kabeliu (ŽTŠK) su montavimo darbais (1 trosas)</t>
  </si>
  <si>
    <t>110 kV Viengrandės oro linijos (OL) žaibosaugos trosas (ŽT) su montavimo darbais (1 trosas)</t>
  </si>
  <si>
    <t>110 kV Dvigrandžių G/B tarpinių atramų demontavimo darbai</t>
  </si>
  <si>
    <t>110 kV Dvigrandės G/B tarpinės atramos su montavimo darbais</t>
  </si>
  <si>
    <t>110 kV Dvigrandžių G/B kampinių-inkarinių atramų demontavimo darbai</t>
  </si>
  <si>
    <t>110 kV Dvigrandės G/B kampinės-inkarinės atramos su montavimo darbais</t>
  </si>
  <si>
    <t>110 kV Dvigrandžių oro linijos (OL) laidų demontavimo darbai (6 laidai)</t>
  </si>
  <si>
    <t>110 kV Dvigrandžių oro linijos (OL) laidai su montavimo darbais (6 laidai)</t>
  </si>
  <si>
    <t>110 kV Dvigrandžių oro linijos (OL) žaibosaugos troso (ŽT) demontavimo darbai (1 trosas)</t>
  </si>
  <si>
    <t>110 kV Dvigrandžių oro linijos (OL) žaibosaugos trosas (ŽT) su montavimo darbais (1 trosas)</t>
  </si>
  <si>
    <t>110 kV Dvigrandžių oro linjos (OL) žaibosaugos troso su šviesolaidiniu kabeliu (ŽTŠK) demontavimo darbai (1 trosas)</t>
  </si>
  <si>
    <t>110 kV Dvigrandžių  oro linijos (OL) žaibosaugos trosas su šviesolaidiniu kabeliu (ŽTŠK) ir montavimo darbai (1 trosas)</t>
  </si>
  <si>
    <t>110 kV Viengrandžių metalinių tarpinių atramų demontavimo darbai</t>
  </si>
  <si>
    <t>110 kV Viengrandės metalinės tarpinės atramos su montavimo darbais</t>
  </si>
  <si>
    <t>110 kV Viengrandžių metalinių tarpinių atramų pamatai su montavimo darbais</t>
  </si>
  <si>
    <t>110 kV Viengrandžių metalinių kampinių-inkarinių atramų demontavimo darbai</t>
  </si>
  <si>
    <t>110 kV Viengrandės metalinės kampinės-inkarinės atramos su montavimo  darbais</t>
  </si>
  <si>
    <t>110 kV Viengrandžių metalinių kampinių-inkarinių atramų pamatai su montavimo darbais</t>
  </si>
  <si>
    <t>110 kV Dvigrandžių metalinių tarpinių atramų demontavimo darbai</t>
  </si>
  <si>
    <t>110 kV Dvigrandės metalinės tarpinės atramos su montavimo darbais</t>
  </si>
  <si>
    <t>110 kV Dvigrandžių metalinių tarpinių atramų pamatai su montavimo darbais</t>
  </si>
  <si>
    <t>110 kV Dvigrandžių metalinių kampinių-inkarinių atramų demontavimo darbai</t>
  </si>
  <si>
    <t>110 kV Dvigrandės metalinės kampinės-inkarinės atramos su montavimo darbais</t>
  </si>
  <si>
    <t>110 kV Dvigrandžių metalinių kampinių-inkarinių atramų pamatai su montavimo darbais</t>
  </si>
  <si>
    <t xml:space="preserve">110 kV matavimo srovės transformatorių laikančios konstrukcijos su montavimo darbais </t>
  </si>
  <si>
    <t>110 kV matavimo įtampos transformatoriai (3f kompl.) su alyva ir montavimo/bandymo/matavimo darbais</t>
  </si>
  <si>
    <t>110 kV matavimo įtampos transformatorių (3f kompl.) laikančios konstrukcijos su montavimo darbais</t>
  </si>
  <si>
    <t>110 kV matavimo kombinuoti transformatoriai (3f kompl.) su alyva ir laikančios konstrukcijos su montavimo ir bandymo/matavimo darbais</t>
  </si>
  <si>
    <t>110 kV matavimo kombinuotų transformatorių (3f kompl.) su alyva laikančios konstrukcijos su montavimo darbais</t>
  </si>
  <si>
    <t>110 kV viršįtampių ribotuvų laikančios konstrukcijos su montavimo darbais</t>
  </si>
  <si>
    <t>110 kV viršįtampių ribotuvai  su montavimo ir bandymo/matavimo darbais</t>
  </si>
  <si>
    <t>110 kV jungtuvo su SF6 dujomis laikančios konstrukcijos su montavimo darbais</t>
  </si>
  <si>
    <t>110 kV skyriklis su montavimo/bandymo/matavimo darbais</t>
  </si>
  <si>
    <t>110 kV skyriklio laikančios konstrukcijos su montavimo darbais</t>
  </si>
  <si>
    <t xml:space="preserve">110 kV matavimo srovės transformatoriai (3f kompl.) su alyva montavimo/bandymo/matavimo darbais </t>
  </si>
  <si>
    <t>110 kV vienos grandies kabelis su klojimo darbais</t>
  </si>
  <si>
    <t>110 kV dviejų grandžių kabelis su klojimo darbais</t>
  </si>
  <si>
    <t>110 kV kabelių transpozicinės dėžės su montavimo darbais</t>
  </si>
  <si>
    <t>Įrenginių ir jų laikančių konstrukcijų  demontavimo ir utilizavimo darbai</t>
  </si>
  <si>
    <t>110 kV jungtuvas su SF6 dujomis su montavimo/bandymo/matavimo darbais</t>
  </si>
  <si>
    <t>110 kV dviejų grandžių kabelio demontavimo darbai</t>
  </si>
  <si>
    <t>110 kV vienos grandies kabelio demontavimo darbai</t>
  </si>
  <si>
    <t>Šviesolaidinio ryšio linijos demontavimo darbai</t>
  </si>
  <si>
    <t>Kaina iš viso, EUR be PVM</t>
  </si>
  <si>
    <t>Pasiūlymo kaina be PVM, EUR</t>
  </si>
  <si>
    <t>PVM suma, EUR</t>
  </si>
  <si>
    <t>Pasiūlymo kaina su PVM, EUR</t>
  </si>
  <si>
    <t>110 kV Viengrandžių metalinių tarpinių atramų pamatų demontavimo darbai</t>
  </si>
  <si>
    <t>110 kV Viengrandžių metalinių kampinių-inkarinių atramų pamatų demontavimo darbai</t>
  </si>
  <si>
    <t>110 kV Dvigrandžių metalinių tarpinių atramų pamatų demontavimo darbai</t>
  </si>
  <si>
    <t>110 kV Dvigrandžių metalinių kampinių-inkarinių atramų pamatų demontavimo darbai</t>
  </si>
  <si>
    <t>t</t>
  </si>
  <si>
    <t>Darbo užmokestis ir pridėtinės išlaidos, EUR be PVM</t>
  </si>
  <si>
    <t>Mašinų ir mechanizmų darbas, EUR be PVM</t>
  </si>
  <si>
    <t>Medžiagos ir gaminiai, EUR be PVM</t>
  </si>
  <si>
    <r>
      <rPr>
        <b/>
        <sz val="11"/>
        <color theme="1"/>
        <rFont val="Calibri"/>
        <family val="2"/>
        <scheme val="minor"/>
      </rPr>
      <t>Pastabos Projektuotojui:</t>
    </r>
    <r>
      <rPr>
        <sz val="11"/>
        <color theme="1"/>
        <rFont val="Calibri"/>
        <family val="2"/>
        <charset val="186"/>
        <scheme val="minor"/>
      </rPr>
      <t xml:space="preserve">
Jeigu, remiantis projektavimo užduotimi ar techniniu projektu, Jūsų vertinimu tam tikrų medžiagų, gaminių ar darbų, nurodytų darbų žiniaraštyje, nereikia, atitinkamoje eilutėje kiekių stulpelyje (E) būtina įrašyti „0,00“.
</t>
    </r>
    <r>
      <rPr>
        <b/>
        <sz val="11"/>
        <color theme="1"/>
        <rFont val="Calibri"/>
        <family val="2"/>
        <scheme val="minor"/>
      </rPr>
      <t>Svarbu:</t>
    </r>
    <r>
      <rPr>
        <sz val="11"/>
        <color theme="1"/>
        <rFont val="Calibri"/>
        <family val="2"/>
        <charset val="186"/>
        <scheme val="minor"/>
      </rPr>
      <t xml:space="preserve">  darbų žiniaraštyje pateiktos eilutės yra skirtos rangos darbų pasiūlymo kainai apskaičiuoti ir vertinti, todėl jos turi būti užpildytos teisingai.</t>
    </r>
  </si>
  <si>
    <r>
      <rPr>
        <b/>
        <sz val="11"/>
        <color theme="1"/>
        <rFont val="Calibri"/>
        <family val="2"/>
        <scheme val="minor"/>
      </rPr>
      <t>Pastabos Rangovui:</t>
    </r>
    <r>
      <rPr>
        <sz val="11"/>
        <color theme="1"/>
        <rFont val="Calibri"/>
        <family val="2"/>
        <scheme val="minor"/>
      </rPr>
      <t xml:space="preserve">
1. Jei, remiantis projektavimo užduotimi ar techniniu projektu, tam tikrų medžiagų, gaminių ar darbų, nurodytų darbų žiniaraštyje, nereikia, atitinkamoje eilutėje būtina įrašyti „0,00 Eur“.
2. Įsivertinti ir užtikrinti, kad pasiūlymas apimtų visus projektavimo užduotyje ar techniniame projekte nurodytus darbus, medžiagas bei gaminius.
Pažymime, kad darbų žiniaraštyje pateiktos eilutės yra skirtos tik pasiūlymo kainai apskaičiuoti ir vertinti, todėl jos turi būti užpildytos teisingai.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</si>
</sst>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0"/>
    <numFmt numFmtId="165" formatCode="#,##0.00_ ;\-#,##0.00\ "/>
  </numFmts>
  <fonts count="35"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color theme="4" tint="-0.499984740745262"/>
      <name val="Calibri"/>
      <family val="2"/>
      <scheme val="minor"/>
    </font>
    <font>
      <sz val="11"/>
      <name val="Calibri"/>
      <family val="2"/>
      <scheme val="minor"/>
    </font>
    <font>
      <b/>
      <sz val="11"/>
      <name val="Calibri"/>
      <family val="2"/>
      <scheme val="minor"/>
    </font>
    <font>
      <b/>
      <sz val="11"/>
      <color theme="0"/>
      <name val="Calibri"/>
      <family val="2"/>
      <scheme val="minor"/>
    </font>
    <font>
      <sz val="8"/>
      <name val="Calibri"/>
      <family val="2"/>
      <charset val="186"/>
      <scheme val="minor"/>
    </font>
    <font>
      <sz val="11"/>
      <color theme="0"/>
      <name val="Calibri"/>
      <family val="2"/>
      <scheme val="minor"/>
    </font>
    <font>
      <sz val="11"/>
      <name val="Calibri"/>
      <family val="2"/>
      <charset val="186"/>
      <scheme val="minor"/>
    </font>
    <font>
      <b/>
      <sz val="11"/>
      <color theme="9" tint="-0.499984740745262"/>
      <name val="Trebuchet MS"/>
      <family val="2"/>
    </font>
    <font>
      <sz val="11"/>
      <color rgb="FF242424"/>
      <name val="Aptos Narrow"/>
      <family val="2"/>
    </font>
  </fonts>
  <fills count="13">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right/>
      <top style="double">
        <color theme="9" tint="-0.24994659260841701"/>
      </top>
      <bottom style="double">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right style="thin">
        <color theme="4"/>
      </right>
      <top style="double">
        <color theme="9" tint="-0.24994659260841701"/>
      </top>
      <bottom/>
      <diagonal/>
    </border>
    <border>
      <left style="thin">
        <color theme="4"/>
      </left>
      <right style="thin">
        <color theme="4"/>
      </right>
      <top style="double">
        <color theme="9" tint="-0.24994659260841701"/>
      </top>
      <bottom/>
      <diagonal/>
    </border>
    <border>
      <left style="thin">
        <color theme="9" tint="-0.24994659260841701"/>
      </left>
      <right style="thin">
        <color theme="9" tint="-0.24994659260841701"/>
      </right>
      <top/>
      <bottom style="thin">
        <color theme="9" tint="-0.24994659260841701"/>
      </bottom>
      <diagonal/>
    </border>
    <border>
      <left style="thin">
        <color theme="9" tint="-0.24994659260841701"/>
      </left>
      <right style="thin">
        <color theme="9" tint="-0.24994659260841701"/>
      </right>
      <top style="thin">
        <color theme="9" tint="-0.24994659260841701"/>
      </top>
      <bottom/>
      <diagonal/>
    </border>
    <border>
      <left style="thin">
        <color theme="9" tint="-0.24994659260841701"/>
      </left>
      <right/>
      <top style="thin">
        <color theme="9" tint="-0.24994659260841701"/>
      </top>
      <bottom/>
      <diagonal/>
    </border>
    <border>
      <left/>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s>
  <cellStyleXfs count="10">
    <xf numFmtId="0" fontId="0" fillId="0" borderId="0"/>
    <xf numFmtId="0" fontId="5" fillId="0" borderId="0"/>
    <xf numFmtId="0" fontId="10" fillId="0" borderId="0"/>
    <xf numFmtId="0" fontId="5" fillId="0" borderId="0"/>
    <xf numFmtId="0" fontId="22" fillId="0" borderId="7" applyNumberFormat="0" applyFill="0" applyAlignment="0" applyProtection="0"/>
    <xf numFmtId="0" fontId="16" fillId="8" borderId="0" applyNumberFormat="0" applyBorder="0" applyAlignment="0" applyProtection="0"/>
    <xf numFmtId="164" fontId="23" fillId="7" borderId="8" applyAlignment="0">
      <alignment horizontal="center" vertical="center" wrapText="1"/>
    </xf>
    <xf numFmtId="0" fontId="23" fillId="9" borderId="0" applyNumberFormat="0" applyBorder="0" applyAlignment="0" applyProtection="0"/>
    <xf numFmtId="0" fontId="16" fillId="10" borderId="0" applyNumberFormat="0" applyBorder="0" applyAlignment="0" applyProtection="0"/>
    <xf numFmtId="43" fontId="16" fillId="0" borderId="0" applyFont="0" applyFill="0" applyBorder="0" applyAlignment="0" applyProtection="0"/>
  </cellStyleXfs>
  <cellXfs count="243">
    <xf numFmtId="0" fontId="0" fillId="0" borderId="0" xfId="0"/>
    <xf numFmtId="0" fontId="1" fillId="0" borderId="0" xfId="0" applyFont="1" applyAlignment="1">
      <alignment horizontal="center" vertical="center"/>
    </xf>
    <xf numFmtId="0" fontId="6" fillId="0" borderId="0" xfId="0" applyFont="1"/>
    <xf numFmtId="164" fontId="1" fillId="0" borderId="4" xfId="0" applyNumberFormat="1" applyFont="1" applyBorder="1" applyAlignment="1">
      <alignment horizontal="center" vertical="center"/>
    </xf>
    <xf numFmtId="0" fontId="1" fillId="0" borderId="4" xfId="0" applyFont="1" applyBorder="1" applyAlignment="1">
      <alignment horizontal="center" vertical="center"/>
    </xf>
    <xf numFmtId="49"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164" fontId="9" fillId="5" borderId="1" xfId="0"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0" fontId="6" fillId="0" borderId="0" xfId="0" applyFont="1" applyAlignment="1">
      <alignment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6"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4" borderId="1"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0" fillId="0" borderId="0" xfId="0" applyAlignment="1">
      <alignment horizontal="center" vertical="center"/>
    </xf>
    <xf numFmtId="0" fontId="9"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0"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7" fillId="0" borderId="0" xfId="0" applyFont="1" applyAlignment="1">
      <alignment horizontal="center" vertical="center"/>
    </xf>
    <xf numFmtId="49" fontId="1" fillId="0" borderId="4" xfId="0" applyNumberFormat="1" applyFont="1" applyBorder="1" applyAlignment="1">
      <alignment horizontal="center" vertical="center"/>
    </xf>
    <xf numFmtId="0" fontId="1" fillId="0" borderId="4" xfId="0" applyFont="1" applyBorder="1" applyAlignment="1">
      <alignment horizontal="center" vertical="center" wrapText="1"/>
    </xf>
    <xf numFmtId="0" fontId="8" fillId="0" borderId="4" xfId="0" applyFont="1" applyBorder="1" applyAlignment="1">
      <alignment horizontal="center" vertical="center"/>
    </xf>
    <xf numFmtId="49" fontId="4"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49" fontId="4" fillId="5" borderId="1" xfId="0" applyNumberFormat="1"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9" fillId="5"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1" fillId="5" borderId="1" xfId="0" applyFont="1" applyFill="1" applyBorder="1" applyAlignment="1">
      <alignment horizontal="center" vertical="center"/>
    </xf>
    <xf numFmtId="49" fontId="9" fillId="5"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9" fillId="5" borderId="1"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4" fillId="4"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9" fillId="5" borderId="1"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left" vertical="center"/>
    </xf>
    <xf numFmtId="0" fontId="11" fillId="5" borderId="1" xfId="0" applyFont="1" applyFill="1" applyBorder="1" applyAlignment="1">
      <alignment horizontal="center" vertical="center" wrapText="1"/>
    </xf>
    <xf numFmtId="49" fontId="1" fillId="0" borderId="4" xfId="0" applyNumberFormat="1" applyFont="1" applyBorder="1" applyAlignment="1">
      <alignment horizontal="left" vertical="center"/>
    </xf>
    <xf numFmtId="0" fontId="18" fillId="2" borderId="0" xfId="0" applyFont="1" applyFill="1" applyAlignment="1" applyProtection="1">
      <alignment horizontal="left" vertical="center"/>
      <protection locked="0"/>
    </xf>
    <xf numFmtId="0" fontId="18" fillId="0" borderId="0" xfId="0" applyFont="1" applyAlignment="1" applyProtection="1">
      <alignment horizontal="left" vertical="center"/>
      <protection locked="0"/>
    </xf>
    <xf numFmtId="0" fontId="18" fillId="2" borderId="0" xfId="0" applyFont="1" applyFill="1" applyAlignment="1" applyProtection="1">
      <alignment horizontal="center" vertical="center"/>
      <protection locked="0"/>
    </xf>
    <xf numFmtId="0" fontId="18"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0" fontId="1" fillId="6" borderId="1" xfId="0" applyFont="1" applyFill="1" applyBorder="1" applyAlignment="1">
      <alignment horizontal="center" vertical="center" wrapText="1"/>
    </xf>
    <xf numFmtId="164" fontId="24" fillId="11" borderId="0" xfId="5" applyNumberFormat="1" applyFont="1" applyFill="1" applyBorder="1" applyAlignment="1" applyProtection="1">
      <alignment horizontal="right" vertical="center"/>
    </xf>
    <xf numFmtId="0" fontId="28" fillId="10" borderId="24" xfId="8" applyFont="1" applyBorder="1" applyAlignment="1" applyProtection="1">
      <alignment horizontal="center" vertical="center" wrapText="1"/>
    </xf>
    <xf numFmtId="0" fontId="28" fillId="10" borderId="14" xfId="8" applyFont="1" applyBorder="1" applyAlignment="1" applyProtection="1">
      <alignment horizontal="center" vertical="center"/>
    </xf>
    <xf numFmtId="0" fontId="28" fillId="10" borderId="14" xfId="8" applyFont="1" applyBorder="1" applyAlignment="1" applyProtection="1">
      <alignment horizontal="center" vertical="center" wrapText="1"/>
    </xf>
    <xf numFmtId="164" fontId="29" fillId="9" borderId="15" xfId="7" applyNumberFormat="1" applyFont="1" applyBorder="1" applyAlignment="1" applyProtection="1">
      <alignment horizontal="center" vertical="center" wrapText="1"/>
    </xf>
    <xf numFmtId="0" fontId="29" fillId="9" borderId="16" xfId="7" applyFont="1" applyBorder="1" applyAlignment="1" applyProtection="1">
      <alignment horizontal="left" vertical="center" wrapText="1"/>
    </xf>
    <xf numFmtId="165" fontId="23" fillId="9" borderId="18" xfId="7" applyNumberFormat="1" applyBorder="1" applyAlignment="1" applyProtection="1">
      <alignment horizontal="right" vertical="center" wrapText="1"/>
    </xf>
    <xf numFmtId="165" fontId="23" fillId="9" borderId="15" xfId="7" applyNumberFormat="1" applyBorder="1" applyAlignment="1" applyProtection="1">
      <alignment horizontal="right" vertical="center" wrapText="1"/>
    </xf>
    <xf numFmtId="164" fontId="25" fillId="2"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horizontal="left" vertical="center"/>
    </xf>
    <xf numFmtId="164" fontId="29" fillId="9" borderId="12" xfId="7" applyNumberFormat="1" applyFont="1" applyBorder="1" applyAlignment="1" applyProtection="1">
      <alignment horizontal="center" vertical="center" wrapText="1"/>
    </xf>
    <xf numFmtId="0" fontId="29" fillId="9" borderId="12" xfId="7" applyFont="1" applyBorder="1" applyAlignment="1" applyProtection="1">
      <alignment vertical="center" wrapText="1"/>
    </xf>
    <xf numFmtId="165" fontId="23" fillId="9" borderId="12" xfId="7" applyNumberFormat="1" applyBorder="1" applyAlignment="1" applyProtection="1">
      <alignment horizontal="right" vertical="center" wrapText="1"/>
    </xf>
    <xf numFmtId="165" fontId="23" fillId="9" borderId="23" xfId="7" applyNumberFormat="1" applyBorder="1" applyAlignment="1" applyProtection="1">
      <alignment horizontal="right" vertical="center" wrapText="1"/>
    </xf>
    <xf numFmtId="0" fontId="25" fillId="2" borderId="12" xfId="4" applyFont="1" applyFill="1" applyBorder="1" applyAlignment="1" applyProtection="1">
      <alignment horizontal="left" vertical="center" wrapText="1"/>
    </xf>
    <xf numFmtId="0" fontId="29" fillId="9" borderId="12" xfId="7" applyFont="1" applyBorder="1" applyAlignment="1" applyProtection="1">
      <alignment horizontal="center" vertical="center"/>
    </xf>
    <xf numFmtId="0" fontId="29" fillId="9" borderId="12" xfId="7" applyFont="1" applyBorder="1" applyAlignment="1" applyProtection="1">
      <alignment horizontal="left" vertical="center"/>
    </xf>
    <xf numFmtId="164" fontId="27" fillId="2" borderId="12" xfId="4" applyNumberFormat="1" applyFont="1" applyFill="1" applyBorder="1" applyAlignment="1" applyProtection="1">
      <alignment horizontal="center" vertical="center"/>
    </xf>
    <xf numFmtId="164" fontId="29" fillId="12" borderId="12" xfId="7" applyNumberFormat="1" applyFont="1" applyFill="1" applyBorder="1" applyAlignment="1" applyProtection="1">
      <alignment horizontal="center" vertical="center" wrapText="1"/>
    </xf>
    <xf numFmtId="0" fontId="29" fillId="12" borderId="12" xfId="7" applyFont="1" applyFill="1" applyBorder="1" applyAlignment="1" applyProtection="1">
      <alignment horizontal="left" vertical="center"/>
    </xf>
    <xf numFmtId="165" fontId="23" fillId="12" borderId="23" xfId="7" applyNumberFormat="1" applyFill="1" applyBorder="1" applyAlignment="1" applyProtection="1">
      <alignment horizontal="right" vertical="center" wrapText="1"/>
    </xf>
    <xf numFmtId="0" fontId="27" fillId="2" borderId="12" xfId="4" applyFont="1" applyFill="1" applyBorder="1" applyAlignment="1" applyProtection="1">
      <alignment horizontal="left" vertical="center" wrapText="1"/>
    </xf>
    <xf numFmtId="164" fontId="27" fillId="2" borderId="12" xfId="4" applyNumberFormat="1" applyFont="1" applyFill="1" applyBorder="1" applyAlignment="1" applyProtection="1">
      <alignment horizontal="center" vertical="center" wrapText="1"/>
    </xf>
    <xf numFmtId="164" fontId="27" fillId="4" borderId="12" xfId="4" applyNumberFormat="1" applyFont="1" applyFill="1" applyBorder="1" applyAlignment="1" applyProtection="1">
      <alignment horizontal="center" vertical="center" wrapText="1"/>
    </xf>
    <xf numFmtId="0" fontId="27" fillId="0" borderId="12" xfId="4" applyFont="1" applyBorder="1" applyAlignment="1" applyProtection="1">
      <alignment horizontal="left" vertical="center" wrapText="1"/>
    </xf>
    <xf numFmtId="0" fontId="29" fillId="9" borderId="12" xfId="7" applyFont="1" applyBorder="1" applyAlignment="1" applyProtection="1">
      <alignment horizontal="center"/>
    </xf>
    <xf numFmtId="0" fontId="29" fillId="9" borderId="12" xfId="7" applyFont="1" applyBorder="1" applyProtection="1"/>
    <xf numFmtId="164" fontId="27" fillId="4" borderId="20" xfId="4" applyNumberFormat="1" applyFont="1" applyFill="1" applyBorder="1" applyAlignment="1" applyProtection="1">
      <alignment horizontal="center" vertical="center" wrapText="1"/>
    </xf>
    <xf numFmtId="0" fontId="27" fillId="2" borderId="20" xfId="4" applyFont="1" applyFill="1" applyBorder="1" applyAlignment="1" applyProtection="1">
      <alignment horizontal="left" vertical="center" wrapText="1"/>
    </xf>
    <xf numFmtId="164" fontId="27" fillId="4" borderId="19" xfId="4" applyNumberFormat="1" applyFont="1" applyFill="1" applyBorder="1" applyAlignment="1" applyProtection="1">
      <alignment horizontal="center" vertical="center" wrapText="1"/>
    </xf>
    <xf numFmtId="0" fontId="27" fillId="2" borderId="19" xfId="4" applyFont="1" applyFill="1" applyBorder="1" applyAlignment="1" applyProtection="1">
      <alignment horizontal="left" vertical="center" wrapText="1"/>
    </xf>
    <xf numFmtId="164" fontId="32" fillId="4"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vertical="center" wrapText="1"/>
    </xf>
    <xf numFmtId="0" fontId="27" fillId="2" borderId="22" xfId="4" applyFont="1" applyFill="1" applyBorder="1" applyAlignment="1" applyProtection="1">
      <alignment horizontal="left" vertical="center" wrapText="1"/>
    </xf>
    <xf numFmtId="164" fontId="24" fillId="11" borderId="22" xfId="5" applyNumberFormat="1" applyFont="1" applyFill="1" applyBorder="1" applyAlignment="1" applyProtection="1">
      <alignment horizontal="right" vertical="center"/>
    </xf>
    <xf numFmtId="0" fontId="17" fillId="0" borderId="0" xfId="0" applyFont="1" applyAlignment="1" applyProtection="1">
      <alignment horizontal="right" wrapText="1"/>
      <protection locked="0"/>
    </xf>
    <xf numFmtId="0" fontId="17" fillId="2" borderId="0" xfId="0" applyFont="1" applyFill="1" applyAlignment="1" applyProtection="1">
      <alignment horizontal="right" wrapText="1"/>
      <protection locked="0"/>
    </xf>
    <xf numFmtId="165" fontId="27" fillId="2" borderId="23" xfId="4" applyNumberFormat="1" applyFont="1" applyFill="1" applyBorder="1" applyAlignment="1" applyProtection="1">
      <alignment horizontal="right" vertical="center" wrapText="1"/>
    </xf>
    <xf numFmtId="165" fontId="23" fillId="12" borderId="12" xfId="7" applyNumberFormat="1" applyFill="1" applyBorder="1" applyAlignment="1" applyProtection="1">
      <alignment horizontal="right" vertical="center" wrapText="1"/>
    </xf>
    <xf numFmtId="165" fontId="23" fillId="9" borderId="12" xfId="7" applyNumberFormat="1" applyBorder="1" applyAlignment="1" applyProtection="1">
      <alignment horizontal="right" wrapText="1"/>
    </xf>
    <xf numFmtId="165" fontId="27" fillId="2" borderId="21" xfId="4" applyNumberFormat="1" applyFont="1" applyFill="1" applyBorder="1" applyAlignment="1" applyProtection="1">
      <alignment horizontal="right" vertical="center" wrapText="1"/>
    </xf>
    <xf numFmtId="0" fontId="17" fillId="0" borderId="0" xfId="0" applyFont="1" applyAlignment="1" applyProtection="1">
      <alignment horizontal="center" wrapText="1"/>
      <protection locked="0"/>
    </xf>
    <xf numFmtId="2" fontId="25" fillId="2" borderId="12" xfId="9" applyNumberFormat="1" applyFont="1" applyFill="1" applyBorder="1" applyAlignment="1" applyProtection="1">
      <alignment horizontal="right" vertical="center" wrapText="1"/>
      <protection locked="0"/>
    </xf>
    <xf numFmtId="0" fontId="23" fillId="9" borderId="17" xfId="7" applyBorder="1" applyAlignment="1" applyProtection="1">
      <alignment horizontal="center" vertical="center" wrapText="1"/>
    </xf>
    <xf numFmtId="0" fontId="23" fillId="9" borderId="12" xfId="7" applyBorder="1" applyAlignment="1" applyProtection="1">
      <alignment horizontal="right" vertical="center" wrapText="1"/>
    </xf>
    <xf numFmtId="2" fontId="24" fillId="11" borderId="13" xfId="5" applyNumberFormat="1" applyFont="1" applyFill="1" applyBorder="1" applyAlignment="1" applyProtection="1">
      <alignment horizontal="right" vertical="center" wrapText="1"/>
    </xf>
    <xf numFmtId="2" fontId="29" fillId="9" borderId="25" xfId="7" applyNumberFormat="1" applyFont="1" applyBorder="1" applyAlignment="1" applyProtection="1">
      <alignment horizontal="right" vertical="center" wrapText="1"/>
    </xf>
    <xf numFmtId="2" fontId="24" fillId="11" borderId="11" xfId="5" applyNumberFormat="1" applyFont="1" applyFill="1" applyBorder="1" applyAlignment="1" applyProtection="1">
      <alignment horizontal="right" vertical="center" wrapText="1"/>
    </xf>
    <xf numFmtId="2" fontId="24" fillId="11" borderId="0" xfId="5" applyNumberFormat="1" applyFont="1" applyFill="1" applyBorder="1" applyAlignment="1" applyProtection="1">
      <alignment horizontal="right" vertical="center" wrapText="1"/>
    </xf>
    <xf numFmtId="2" fontId="29" fillId="9" borderId="26" xfId="7" applyNumberFormat="1" applyFont="1" applyBorder="1" applyAlignment="1" applyProtection="1">
      <alignment horizontal="right" vertical="center" wrapText="1"/>
    </xf>
    <xf numFmtId="2" fontId="17" fillId="0" borderId="0" xfId="0" applyNumberFormat="1" applyFont="1" applyAlignment="1" applyProtection="1">
      <alignment horizontal="right" wrapText="1"/>
      <protection locked="0"/>
    </xf>
    <xf numFmtId="0" fontId="17" fillId="2" borderId="0" xfId="0" applyFont="1" applyFill="1" applyAlignment="1" applyProtection="1">
      <alignment horizontal="center" wrapText="1"/>
      <protection locked="0"/>
    </xf>
    <xf numFmtId="164" fontId="24" fillId="11" borderId="13" xfId="5" applyNumberFormat="1" applyFont="1" applyFill="1" applyBorder="1" applyAlignment="1" applyProtection="1">
      <alignment horizontal="right" vertical="center" wrapText="1"/>
    </xf>
    <xf numFmtId="164" fontId="24" fillId="11" borderId="11" xfId="5" applyNumberFormat="1" applyFont="1" applyFill="1" applyBorder="1" applyAlignment="1" applyProtection="1">
      <alignment horizontal="right" vertical="center" wrapText="1"/>
    </xf>
    <xf numFmtId="164" fontId="24" fillId="11" borderId="0" xfId="5" applyNumberFormat="1" applyFont="1" applyFill="1" applyBorder="1" applyAlignment="1" applyProtection="1">
      <alignment horizontal="right" vertical="center" wrapText="1"/>
    </xf>
    <xf numFmtId="2" fontId="17" fillId="0" borderId="0" xfId="9" applyNumberFormat="1" applyFont="1" applyAlignment="1" applyProtection="1">
      <alignment horizontal="right" wrapText="1"/>
      <protection locked="0"/>
    </xf>
    <xf numFmtId="2" fontId="17" fillId="2" borderId="0" xfId="9" applyNumberFormat="1" applyFont="1" applyFill="1" applyAlignment="1" applyProtection="1">
      <alignment horizontal="right" wrapText="1"/>
      <protection locked="0"/>
    </xf>
    <xf numFmtId="0" fontId="27" fillId="2" borderId="12" xfId="4" applyFont="1" applyFill="1" applyBorder="1" applyAlignment="1" applyProtection="1">
      <alignment horizontal="center" vertical="center" wrapText="1"/>
    </xf>
    <xf numFmtId="2" fontId="27" fillId="2" borderId="12" xfId="9" applyNumberFormat="1" applyFont="1" applyFill="1" applyBorder="1" applyAlignment="1" applyProtection="1">
      <alignment horizontal="right" vertical="center" wrapText="1"/>
      <protection locked="0"/>
    </xf>
    <xf numFmtId="0" fontId="25" fillId="2" borderId="12" xfId="4" applyFont="1" applyFill="1" applyBorder="1" applyAlignment="1" applyProtection="1">
      <alignment horizontal="center" vertical="center" wrapText="1"/>
    </xf>
    <xf numFmtId="0" fontId="23" fillId="12" borderId="12" xfId="7" applyFill="1" applyBorder="1" applyAlignment="1" applyProtection="1">
      <alignment horizontal="right" vertical="center" wrapText="1"/>
    </xf>
    <xf numFmtId="0" fontId="23" fillId="9" borderId="12" xfId="7" applyBorder="1" applyAlignment="1" applyProtection="1">
      <alignment horizontal="right" wrapText="1"/>
    </xf>
    <xf numFmtId="0" fontId="31" fillId="9" borderId="12" xfId="7" applyFont="1" applyBorder="1" applyAlignment="1" applyProtection="1">
      <alignment horizontal="right" wrapText="1"/>
    </xf>
    <xf numFmtId="2" fontId="27" fillId="2" borderId="20" xfId="9" applyNumberFormat="1" applyFont="1" applyFill="1" applyBorder="1" applyAlignment="1" applyProtection="1">
      <alignment horizontal="right" vertical="center" wrapText="1"/>
      <protection locked="0"/>
    </xf>
    <xf numFmtId="2" fontId="25" fillId="11" borderId="13" xfId="9" applyNumberFormat="1" applyFont="1" applyFill="1" applyBorder="1" applyAlignment="1" applyProtection="1">
      <alignment horizontal="right" vertical="center" wrapText="1"/>
    </xf>
    <xf numFmtId="2" fontId="25" fillId="11" borderId="11" xfId="9" applyNumberFormat="1" applyFont="1" applyFill="1" applyBorder="1" applyAlignment="1" applyProtection="1">
      <alignment horizontal="right" vertical="center" wrapText="1"/>
    </xf>
    <xf numFmtId="2" fontId="25" fillId="11" borderId="0" xfId="9" applyNumberFormat="1" applyFont="1" applyFill="1" applyBorder="1" applyAlignment="1" applyProtection="1">
      <alignment horizontal="right" vertical="center" wrapText="1"/>
    </xf>
    <xf numFmtId="0" fontId="34" fillId="2" borderId="0" xfId="0" applyFont="1" applyFill="1"/>
    <xf numFmtId="2" fontId="28" fillId="10" borderId="14" xfId="8" applyNumberFormat="1" applyFont="1" applyBorder="1" applyAlignment="1" applyProtection="1">
      <alignment horizontal="center" vertical="center" wrapText="1"/>
    </xf>
    <xf numFmtId="2" fontId="23" fillId="9" borderId="18" xfId="9" applyNumberFormat="1" applyFont="1" applyFill="1" applyBorder="1" applyAlignment="1" applyProtection="1">
      <alignment vertical="center" wrapText="1"/>
    </xf>
    <xf numFmtId="2" fontId="23" fillId="9" borderId="12" xfId="9" applyNumberFormat="1" applyFont="1" applyFill="1" applyBorder="1" applyAlignment="1" applyProtection="1">
      <alignment horizontal="right" vertical="center" wrapText="1"/>
    </xf>
    <xf numFmtId="2" fontId="23" fillId="9" borderId="12" xfId="9" applyNumberFormat="1" applyFont="1" applyFill="1" applyBorder="1" applyAlignment="1" applyProtection="1">
      <alignment horizontal="right" wrapText="1"/>
    </xf>
    <xf numFmtId="2" fontId="31" fillId="9" borderId="12" xfId="9" applyNumberFormat="1" applyFont="1" applyFill="1" applyBorder="1" applyAlignment="1" applyProtection="1">
      <alignment horizontal="right" wrapText="1"/>
    </xf>
    <xf numFmtId="2" fontId="23" fillId="12" borderId="12" xfId="9" applyNumberFormat="1" applyFont="1" applyFill="1" applyBorder="1" applyAlignment="1" applyProtection="1">
      <alignment horizontal="right" vertical="center" wrapText="1"/>
    </xf>
    <xf numFmtId="2" fontId="31" fillId="12" borderId="12" xfId="9" applyNumberFormat="1" applyFont="1" applyFill="1" applyBorder="1" applyAlignment="1" applyProtection="1">
      <alignment horizontal="right" vertical="center" wrapText="1"/>
    </xf>
    <xf numFmtId="165" fontId="27" fillId="2" borderId="12" xfId="4" applyNumberFormat="1" applyFont="1" applyFill="1" applyBorder="1" applyAlignment="1" applyProtection="1">
      <alignment horizontal="right" vertical="center" wrapText="1"/>
      <protection locked="0"/>
    </xf>
    <xf numFmtId="165" fontId="27" fillId="2" borderId="23" xfId="4" applyNumberFormat="1" applyFont="1" applyFill="1" applyBorder="1" applyAlignment="1" applyProtection="1">
      <alignment horizontal="right" vertical="center" wrapText="1"/>
      <protection locked="0"/>
    </xf>
    <xf numFmtId="165" fontId="26" fillId="2" borderId="12" xfId="4" applyNumberFormat="1" applyFont="1" applyFill="1" applyBorder="1" applyAlignment="1" applyProtection="1">
      <alignment horizontal="right" vertical="center" wrapText="1"/>
      <protection locked="0"/>
    </xf>
    <xf numFmtId="165" fontId="26" fillId="2" borderId="23" xfId="4" applyNumberFormat="1" applyFont="1" applyFill="1" applyBorder="1" applyAlignment="1" applyProtection="1">
      <alignment horizontal="right" vertical="center" wrapText="1"/>
      <protection locked="0"/>
    </xf>
    <xf numFmtId="165" fontId="27" fillId="2" borderId="21" xfId="4" applyNumberFormat="1" applyFont="1" applyFill="1" applyBorder="1" applyAlignment="1" applyProtection="1">
      <alignment horizontal="right" vertical="center" wrapText="1"/>
      <protection locked="0"/>
    </xf>
    <xf numFmtId="0" fontId="17" fillId="0" borderId="0" xfId="0" applyFont="1" applyAlignment="1" applyProtection="1">
      <alignment horizontal="center" wrapText="1"/>
      <protection locked="0"/>
    </xf>
    <xf numFmtId="0" fontId="22" fillId="2" borderId="13"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33" fillId="2" borderId="10" xfId="0" applyFont="1" applyFill="1" applyBorder="1" applyAlignment="1" applyProtection="1">
      <alignment horizontal="center" vertical="center"/>
      <protection locked="0"/>
    </xf>
    <xf numFmtId="0" fontId="18" fillId="2" borderId="9" xfId="0" applyFont="1" applyFill="1" applyBorder="1" applyAlignment="1" applyProtection="1">
      <alignment horizontal="center" vertical="center"/>
      <protection locked="0"/>
    </xf>
    <xf numFmtId="0" fontId="25" fillId="2" borderId="0" xfId="0" applyFont="1" applyFill="1" applyAlignment="1">
      <alignment horizontal="left" wrapText="1"/>
    </xf>
    <xf numFmtId="0" fontId="0" fillId="2" borderId="0" xfId="0" applyFill="1" applyAlignment="1">
      <alignment horizontal="left" wrapText="1"/>
    </xf>
    <xf numFmtId="0" fontId="15"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3" fillId="0" borderId="2" xfId="0" applyNumberFormat="1" applyFont="1" applyBorder="1" applyAlignment="1">
      <alignment horizontal="center" vertical="center"/>
    </xf>
    <xf numFmtId="164" fontId="12"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49" fontId="4" fillId="4" borderId="3" xfId="0" quotePrefix="1" applyNumberFormat="1" applyFont="1" applyFill="1" applyBorder="1" applyAlignment="1">
      <alignment horizontal="center" vertical="center" wrapText="1"/>
    </xf>
    <xf numFmtId="49" fontId="4" fillId="4" borderId="5"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164" fontId="12" fillId="0" borderId="5"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2" fillId="0" borderId="1" xfId="0" applyFont="1" applyBorder="1" applyAlignment="1">
      <alignment horizontal="center" vertical="center" wrapText="1"/>
    </xf>
    <xf numFmtId="49" fontId="13" fillId="0" borderId="3" xfId="0" quotePrefix="1" applyNumberFormat="1" applyFont="1" applyBorder="1" applyAlignment="1">
      <alignment horizontal="center" vertical="center" wrapText="1"/>
    </xf>
    <xf numFmtId="49" fontId="13" fillId="0" borderId="5" xfId="0" quotePrefix="1" applyNumberFormat="1" applyFont="1" applyBorder="1" applyAlignment="1">
      <alignment horizontal="center" vertical="center" wrapText="1"/>
    </xf>
    <xf numFmtId="49" fontId="13" fillId="0" borderId="2" xfId="0" quotePrefix="1" applyNumberFormat="1" applyFont="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164" fontId="2" fillId="0" borderId="1" xfId="0" applyNumberFormat="1" applyFont="1" applyBorder="1" applyAlignment="1">
      <alignment horizontal="center" vertical="center" wrapText="1"/>
    </xf>
    <xf numFmtId="0" fontId="2" fillId="4" borderId="1" xfId="0" applyFont="1" applyFill="1" applyBorder="1" applyAlignment="1">
      <alignment horizontal="center" vertical="center" wrapText="1"/>
    </xf>
    <xf numFmtId="49" fontId="4" fillId="0" borderId="1" xfId="0" quotePrefix="1"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4" borderId="2" xfId="0" quotePrefix="1" applyNumberFormat="1"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164" fontId="12"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64" fontId="4" fillId="4" borderId="3" xfId="0" applyNumberFormat="1" applyFont="1" applyFill="1" applyBorder="1" applyAlignment="1">
      <alignment horizontal="center" vertical="center" wrapText="1"/>
    </xf>
    <xf numFmtId="164" fontId="4" fillId="4" borderId="5" xfId="0" applyNumberFormat="1" applyFont="1" applyFill="1" applyBorder="1" applyAlignment="1">
      <alignment horizontal="center" vertical="center" wrapText="1"/>
    </xf>
    <xf numFmtId="164" fontId="4" fillId="4" borderId="2"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2" fillId="4" borderId="3"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2" xfId="0" applyFont="1" applyFill="1" applyBorder="1" applyAlignment="1">
      <alignment horizontal="center" vertical="center" wrapText="1"/>
    </xf>
    <xf numFmtId="49" fontId="4" fillId="4" borderId="6" xfId="0" quotePrefix="1" applyNumberFormat="1" applyFont="1" applyFill="1" applyBorder="1" applyAlignment="1">
      <alignment horizontal="center" vertical="center" wrapText="1"/>
    </xf>
    <xf numFmtId="49" fontId="4" fillId="4" borderId="0" xfId="0" quotePrefix="1" applyNumberFormat="1" applyFont="1" applyFill="1" applyAlignment="1">
      <alignment horizontal="center" vertical="center" wrapText="1"/>
    </xf>
    <xf numFmtId="49" fontId="4" fillId="4" borderId="4" xfId="0" quotePrefix="1" applyNumberFormat="1"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49" fontId="2" fillId="4" borderId="3" xfId="0" quotePrefix="1" applyNumberFormat="1" applyFont="1" applyFill="1" applyBorder="1" applyAlignment="1">
      <alignment horizontal="center" vertical="center" wrapText="1"/>
    </xf>
    <xf numFmtId="49" fontId="2" fillId="4" borderId="5"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164" fontId="2" fillId="4" borderId="3" xfId="0" applyNumberFormat="1" applyFont="1" applyFill="1" applyBorder="1" applyAlignment="1">
      <alignment horizontal="center" vertical="center" wrapText="1"/>
    </xf>
    <xf numFmtId="164" fontId="2" fillId="4" borderId="5" xfId="0" applyNumberFormat="1" applyFont="1" applyFill="1" applyBorder="1" applyAlignment="1">
      <alignment horizontal="center" vertical="center" wrapText="1"/>
    </xf>
    <xf numFmtId="0" fontId="2" fillId="4" borderId="5" xfId="0" applyFont="1" applyFill="1" applyBorder="1" applyAlignment="1">
      <alignment horizontal="center" vertical="center" wrapText="1"/>
    </xf>
    <xf numFmtId="0" fontId="1" fillId="0" borderId="1" xfId="0" applyFont="1" applyBorder="1" applyAlignment="1">
      <alignment horizontal="center" vertical="center" wrapText="1"/>
    </xf>
    <xf numFmtId="49" fontId="4" fillId="4"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49" fontId="4" fillId="0" borderId="5"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xf>
    <xf numFmtId="0" fontId="0" fillId="0" borderId="1" xfId="0"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9" fillId="0" borderId="4" xfId="0" applyFont="1" applyBorder="1" applyAlignment="1">
      <alignment horizontal="center" vertical="center" wrapText="1"/>
    </xf>
    <xf numFmtId="49" fontId="2" fillId="4" borderId="3" xfId="0" applyNumberFormat="1" applyFont="1" applyFill="1" applyBorder="1" applyAlignment="1">
      <alignment horizontal="center" vertical="center" wrapText="1"/>
    </xf>
    <xf numFmtId="49" fontId="2" fillId="4" borderId="5" xfId="0" applyNumberFormat="1" applyFont="1" applyFill="1" applyBorder="1" applyAlignment="1">
      <alignment horizontal="center" vertical="center" wrapText="1"/>
    </xf>
    <xf numFmtId="49" fontId="2" fillId="4" borderId="2" xfId="0" applyNumberFormat="1" applyFont="1" applyFill="1" applyBorder="1" applyAlignment="1">
      <alignment horizontal="center" vertical="center" wrapText="1"/>
    </xf>
    <xf numFmtId="164" fontId="2" fillId="4" borderId="2"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2" xfId="0" applyFont="1" applyBorder="1" applyAlignment="1">
      <alignment horizontal="center" vertical="center"/>
    </xf>
  </cellXfs>
  <cellStyles count="10">
    <cellStyle name="20% - Accent1" xfId="5" builtinId="30"/>
    <cellStyle name="20% - Accent6" xfId="8" builtinId="50"/>
    <cellStyle name="Accent6" xfId="7" builtinId="49"/>
    <cellStyle name="Comma" xfId="9" builtinId="3"/>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14">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2" formatCode="0.0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theme="9" tint="-0.24994659260841701"/>
        </left>
        <right style="thin">
          <color theme="9" tint="-0.24994659260841701"/>
        </right>
        <top style="double">
          <color theme="9" tint="-0.24994659260841701"/>
        </top>
        <bottom style="thin">
          <color theme="9" tint="-0.24994659260841701"/>
        </bottom>
      </border>
    </dxf>
    <dxf>
      <font>
        <sz val="11"/>
        <family val="2"/>
      </font>
      <protection locked="0" hidden="0"/>
    </dxf>
    <dxf>
      <border outline="0">
        <bottom style="double">
          <color theme="9" tint="-0.24994659260841701"/>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98242A6-A393-45C1-AF8E-6B5408AC1AA7}" name="Table14" displayName="Table14" ref="B10:I152" totalsRowShown="0" headerRowDxfId="13" dataDxfId="11" headerRowBorderDxfId="12" tableBorderDxfId="10">
  <autoFilter ref="B10:I152" xr:uid="{DABB09A0-5E18-4072-B9D5-E0C6A79E054F}"/>
  <tableColumns count="8">
    <tableColumn id="2" xr3:uid="{27193820-5445-4BBE-92AD-BBAA516BF9CA}" name="IT grupės kodas" dataDxfId="9"/>
    <tableColumn id="3" xr3:uid="{B4840004-B253-42AB-84B3-075634B50F03}" name="IMT turto grupes pavadinimas" dataDxfId="8"/>
    <tableColumn id="4" xr3:uid="{F6E3588C-74F7-4FAC-BEA8-D69E1E6AD126}" name="Mato vienetai" dataDxfId="7"/>
    <tableColumn id="5" xr3:uid="{65FDED3A-A399-4D7F-B124-4966B9DD456A}" name="Kiekis" dataDxfId="6" dataCellStyle="Comma"/>
    <tableColumn id="6" xr3:uid="{7C47D65E-4132-46EA-B513-54DA99F9F8A5}" name="Medžiagos ir gaminiai, EUR be PVM" dataDxfId="5"/>
    <tableColumn id="7" xr3:uid="{0C7EEAEE-8ED8-4054-8C76-F0232B087038}" name="Mašinų ir mechanizmų darbas, EUR be PVM" dataDxfId="4"/>
    <tableColumn id="1" xr3:uid="{CF620C64-B0BD-470F-979B-2A484252D526}" name="Darbo užmokestis ir pridėtinės išlaidos, EUR be PVM" dataDxfId="3"/>
    <tableColumn id="10" xr3:uid="{722D9223-ADA9-486E-90C0-8778FC2D78EC}" name="Kaina iš viso, EUR be PVM" dataDxfId="2"/>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2C9BF-D360-4CF3-8DDA-5D4EE42A4E61}">
  <sheetPr codeName="Sheet1">
    <tabColor theme="0"/>
    <outlinePr summaryBelow="0"/>
    <pageSetUpPr fitToPage="1"/>
  </sheetPr>
  <dimension ref="B1:P157"/>
  <sheetViews>
    <sheetView showGridLines="0" tabSelected="1" zoomScaleNormal="100" workbookViewId="0">
      <pane xSplit="3" ySplit="10" topLeftCell="D11" activePane="bottomRight" state="frozen"/>
      <selection pane="topRight" activeCell="E1" sqref="E1"/>
      <selection pane="bottomLeft" activeCell="A10" sqref="A10"/>
      <selection pane="bottomRight" activeCell="L115" sqref="L115"/>
    </sheetView>
  </sheetViews>
  <sheetFormatPr defaultColWidth="9.140625" defaultRowHeight="16.5" outlineLevelRow="1" x14ac:dyDescent="0.3"/>
  <cols>
    <col min="1" max="1" width="9.140625" style="69"/>
    <col min="2" max="2" width="16.5703125" style="68" customWidth="1"/>
    <col min="3" max="3" width="86.7109375" style="66" customWidth="1"/>
    <col min="4" max="4" width="10.7109375" style="114" customWidth="1"/>
    <col min="5" max="5" width="10.7109375" style="128" customWidth="1"/>
    <col min="6" max="9" width="20.7109375" style="108" customWidth="1"/>
    <col min="10" max="16384" width="9.140625" style="69"/>
  </cols>
  <sheetData>
    <row r="1" spans="2:9" hidden="1" x14ac:dyDescent="0.3"/>
    <row r="2" spans="2:9" ht="19.5" hidden="1" customHeight="1" x14ac:dyDescent="0.25">
      <c r="B2" s="154"/>
      <c r="C2" s="154"/>
      <c r="D2" s="154"/>
      <c r="E2" s="154"/>
      <c r="F2" s="154"/>
      <c r="G2" s="154"/>
      <c r="H2" s="154"/>
      <c r="I2" s="154"/>
    </row>
    <row r="3" spans="2:9" ht="15" hidden="1" x14ac:dyDescent="0.25">
      <c r="B3" s="155"/>
      <c r="C3" s="155"/>
      <c r="D3" s="155"/>
      <c r="E3" s="155"/>
      <c r="F3" s="155"/>
      <c r="G3" s="155"/>
      <c r="H3" s="155"/>
      <c r="I3" s="155"/>
    </row>
    <row r="4" spans="2:9" s="70" customFormat="1" ht="17.25" hidden="1" customHeight="1" x14ac:dyDescent="0.3">
      <c r="B4" s="67"/>
      <c r="C4" s="65"/>
      <c r="D4" s="124"/>
      <c r="E4" s="129"/>
      <c r="F4" s="109"/>
      <c r="G4" s="109"/>
      <c r="H4" s="109"/>
      <c r="I4" s="109"/>
    </row>
    <row r="5" spans="2:9" s="70" customFormat="1" hidden="1" x14ac:dyDescent="0.25">
      <c r="B5" s="156"/>
      <c r="C5" s="156"/>
      <c r="D5" s="156"/>
      <c r="E5" s="156"/>
      <c r="F5" s="156"/>
      <c r="G5" s="156"/>
      <c r="H5" s="156"/>
      <c r="I5" s="156"/>
    </row>
    <row r="6" spans="2:9" s="70" customFormat="1" ht="19.5" hidden="1" customHeight="1" x14ac:dyDescent="0.25">
      <c r="B6" s="154"/>
      <c r="C6" s="154"/>
      <c r="D6" s="154"/>
      <c r="E6" s="154"/>
      <c r="F6" s="154"/>
      <c r="G6" s="154"/>
      <c r="H6" s="154"/>
      <c r="I6" s="154"/>
    </row>
    <row r="7" spans="2:9" s="70" customFormat="1" ht="17.25" hidden="1" customHeight="1" x14ac:dyDescent="0.25">
      <c r="B7" s="157"/>
      <c r="C7" s="157"/>
      <c r="D7" s="157"/>
      <c r="E7" s="157"/>
      <c r="F7" s="157"/>
      <c r="G7" s="157"/>
      <c r="H7" s="157"/>
      <c r="I7" s="157"/>
    </row>
    <row r="8" spans="2:9" s="70" customFormat="1" ht="14.25" hidden="1" customHeight="1" x14ac:dyDescent="0.3">
      <c r="B8" s="67"/>
      <c r="C8" s="65"/>
      <c r="D8" s="124"/>
      <c r="E8" s="129"/>
      <c r="F8" s="109"/>
      <c r="G8" s="109"/>
      <c r="H8" s="109"/>
      <c r="I8" s="109"/>
    </row>
    <row r="9" spans="2:9" s="70" customFormat="1" ht="14.25" customHeight="1" x14ac:dyDescent="0.3">
      <c r="B9" s="67"/>
      <c r="C9" s="65"/>
      <c r="D9" s="124"/>
      <c r="E9" s="129"/>
      <c r="F9" s="109"/>
      <c r="G9" s="109"/>
      <c r="H9" s="109"/>
      <c r="I9" s="109"/>
    </row>
    <row r="10" spans="2:9" s="71" customFormat="1" ht="48" customHeight="1" thickBot="1" x14ac:dyDescent="0.3">
      <c r="B10" s="74" t="s">
        <v>39</v>
      </c>
      <c r="C10" s="75" t="s">
        <v>0</v>
      </c>
      <c r="D10" s="76" t="s">
        <v>40</v>
      </c>
      <c r="E10" s="141" t="s">
        <v>41</v>
      </c>
      <c r="F10" s="76" t="s">
        <v>591</v>
      </c>
      <c r="G10" s="76" t="s">
        <v>590</v>
      </c>
      <c r="H10" s="76" t="s">
        <v>589</v>
      </c>
      <c r="I10" s="76" t="s">
        <v>580</v>
      </c>
    </row>
    <row r="11" spans="2:9" s="70" customFormat="1" ht="15" customHeight="1" thickTop="1" x14ac:dyDescent="0.25">
      <c r="B11" s="77" t="s">
        <v>42</v>
      </c>
      <c r="C11" s="78" t="s">
        <v>43</v>
      </c>
      <c r="D11" s="116"/>
      <c r="E11" s="142"/>
      <c r="F11" s="79">
        <f>SUM(F12:F15)</f>
        <v>0</v>
      </c>
      <c r="G11" s="79">
        <f>SUM(G12:G15)</f>
        <v>0</v>
      </c>
      <c r="H11" s="79">
        <f>SUM(H12:H15)</f>
        <v>0</v>
      </c>
      <c r="I11" s="80">
        <f>SUM(F11:H11)</f>
        <v>0</v>
      </c>
    </row>
    <row r="12" spans="2:9" s="70" customFormat="1" ht="15" customHeight="1" outlineLevel="1" x14ac:dyDescent="0.25">
      <c r="B12" s="81" t="s">
        <v>1</v>
      </c>
      <c r="C12" s="82" t="s">
        <v>85</v>
      </c>
      <c r="D12" s="130" t="s">
        <v>44</v>
      </c>
      <c r="E12" s="131"/>
      <c r="F12" s="148"/>
      <c r="G12" s="148"/>
      <c r="H12" s="149"/>
      <c r="I12" s="110">
        <f>+Table14[[#This Row],[Kiekis]]*(Table14[[#This Row],[Medžiagos ir gaminiai, EUR be PVM]]+Table14[[#This Row],[Mašinų ir mechanizmų darbas, EUR be PVM]]+Table14[[#This Row],[Darbo užmokestis ir pridėtinės išlaidos, EUR be PVM]])</f>
        <v>0</v>
      </c>
    </row>
    <row r="13" spans="2:9" s="70" customFormat="1" ht="15" customHeight="1" outlineLevel="1" x14ac:dyDescent="0.25">
      <c r="B13" s="81" t="s">
        <v>2</v>
      </c>
      <c r="C13" s="82" t="s">
        <v>3</v>
      </c>
      <c r="D13" s="130" t="s">
        <v>44</v>
      </c>
      <c r="E13" s="131"/>
      <c r="F13" s="148"/>
      <c r="G13" s="148"/>
      <c r="H13" s="149"/>
      <c r="I13" s="110">
        <f>+Table14[[#This Row],[Kiekis]]*(Table14[[#This Row],[Medžiagos ir gaminiai, EUR be PVM]]+Table14[[#This Row],[Mašinų ir mechanizmų darbas, EUR be PVM]]+Table14[[#This Row],[Darbo užmokestis ir pridėtinės išlaidos, EUR be PVM]])</f>
        <v>0</v>
      </c>
    </row>
    <row r="14" spans="2:9" s="70" customFormat="1" ht="15" customHeight="1" outlineLevel="1" x14ac:dyDescent="0.25">
      <c r="B14" s="81" t="s">
        <v>4</v>
      </c>
      <c r="C14" s="82" t="s">
        <v>5</v>
      </c>
      <c r="D14" s="130" t="s">
        <v>44</v>
      </c>
      <c r="E14" s="131"/>
      <c r="F14" s="148"/>
      <c r="G14" s="148"/>
      <c r="H14" s="149"/>
      <c r="I14" s="110">
        <f>+Table14[[#This Row],[Kiekis]]*(Table14[[#This Row],[Medžiagos ir gaminiai, EUR be PVM]]+Table14[[#This Row],[Mašinų ir mechanizmų darbas, EUR be PVM]]+Table14[[#This Row],[Darbo užmokestis ir pridėtinės išlaidos, EUR be PVM]])</f>
        <v>0</v>
      </c>
    </row>
    <row r="15" spans="2:9" s="70" customFormat="1" ht="15" customHeight="1" outlineLevel="1" x14ac:dyDescent="0.25">
      <c r="B15" s="81" t="s">
        <v>6</v>
      </c>
      <c r="C15" s="82" t="s">
        <v>86</v>
      </c>
      <c r="D15" s="130" t="s">
        <v>44</v>
      </c>
      <c r="E15" s="131"/>
      <c r="F15" s="148"/>
      <c r="G15" s="148"/>
      <c r="H15" s="149"/>
      <c r="I15" s="110">
        <f>+Table14[[#This Row],[Kiekis]]*(Table14[[#This Row],[Medžiagos ir gaminiai, EUR be PVM]]+Table14[[#This Row],[Mašinų ir mechanizmų darbas, EUR be PVM]]+Table14[[#This Row],[Darbo užmokestis ir pridėtinės išlaidos, EUR be PVM]])</f>
        <v>0</v>
      </c>
    </row>
    <row r="16" spans="2:9" s="70" customFormat="1" ht="15" customHeight="1" x14ac:dyDescent="0.25">
      <c r="B16" s="83">
        <v>100020</v>
      </c>
      <c r="C16" s="84" t="s">
        <v>9</v>
      </c>
      <c r="D16" s="117"/>
      <c r="E16" s="143"/>
      <c r="F16" s="85">
        <f>SUM(F17)</f>
        <v>0</v>
      </c>
      <c r="G16" s="85">
        <f t="shared" ref="G16:H16" si="0">SUM(G17)</f>
        <v>0</v>
      </c>
      <c r="H16" s="85">
        <f t="shared" si="0"/>
        <v>0</v>
      </c>
      <c r="I16" s="86">
        <f>SUM(F16:H16)</f>
        <v>0</v>
      </c>
    </row>
    <row r="17" spans="2:9" s="70" customFormat="1" ht="15" customHeight="1" x14ac:dyDescent="0.25">
      <c r="B17" s="81">
        <v>100020</v>
      </c>
      <c r="C17" s="87" t="s">
        <v>9</v>
      </c>
      <c r="D17" s="132" t="s">
        <v>44</v>
      </c>
      <c r="E17" s="115"/>
      <c r="F17" s="150"/>
      <c r="G17" s="150"/>
      <c r="H17" s="151"/>
      <c r="I17" s="110">
        <f>+Table14[[#This Row],[Kiekis]]*(Table14[[#This Row],[Medžiagos ir gaminiai, EUR be PVM]]+Table14[[#This Row],[Mašinų ir mechanizmų darbas, EUR be PVM]]+Table14[[#This Row],[Darbo užmokestis ir pridėtinės išlaidos, EUR be PVM]])</f>
        <v>0</v>
      </c>
    </row>
    <row r="18" spans="2:9" s="70" customFormat="1" ht="15" customHeight="1" x14ac:dyDescent="0.25">
      <c r="B18" s="88">
        <v>120000</v>
      </c>
      <c r="C18" s="89" t="s">
        <v>45</v>
      </c>
      <c r="D18" s="117"/>
      <c r="E18" s="143"/>
      <c r="F18" s="85">
        <f>SUM(F19:F19)</f>
        <v>0</v>
      </c>
      <c r="G18" s="85">
        <f>SUM(G19:G19)</f>
        <v>0</v>
      </c>
      <c r="H18" s="85">
        <f>SUM(H19:H19)</f>
        <v>0</v>
      </c>
      <c r="I18" s="86">
        <f>SUM(F18:H18)</f>
        <v>0</v>
      </c>
    </row>
    <row r="19" spans="2:9" s="70" customFormat="1" ht="15" customHeight="1" x14ac:dyDescent="0.25">
      <c r="B19" s="90">
        <v>120020</v>
      </c>
      <c r="C19" s="82" t="s">
        <v>13</v>
      </c>
      <c r="D19" s="130" t="s">
        <v>44</v>
      </c>
      <c r="E19" s="131"/>
      <c r="F19" s="148"/>
      <c r="G19" s="148"/>
      <c r="H19" s="149"/>
      <c r="I19" s="110">
        <f>+Table14[[#This Row],[Kiekis]]*(Table14[[#This Row],[Medžiagos ir gaminiai, EUR be PVM]]+Table14[[#This Row],[Mašinų ir mechanizmų darbas, EUR be PVM]]+Table14[[#This Row],[Darbo užmokestis ir pridėtinės išlaidos, EUR be PVM]])</f>
        <v>0</v>
      </c>
    </row>
    <row r="20" spans="2:9" s="70" customFormat="1" ht="15" customHeight="1" x14ac:dyDescent="0.25">
      <c r="B20" s="88">
        <v>130000</v>
      </c>
      <c r="C20" s="89" t="s">
        <v>14</v>
      </c>
      <c r="D20" s="117"/>
      <c r="E20" s="143"/>
      <c r="F20" s="85">
        <f>SUM(F21+F24+F26+F29)</f>
        <v>0</v>
      </c>
      <c r="G20" s="85">
        <f>SUM(G21+G24+G26+G29)</f>
        <v>0</v>
      </c>
      <c r="H20" s="85">
        <f>SUM(H21+H24+H26+H29)</f>
        <v>0</v>
      </c>
      <c r="I20" s="86">
        <f>SUM(F20:H20)</f>
        <v>0</v>
      </c>
    </row>
    <row r="21" spans="2:9" ht="15" customHeight="1" outlineLevel="1" x14ac:dyDescent="0.25">
      <c r="B21" s="91">
        <v>130010</v>
      </c>
      <c r="C21" s="92" t="s">
        <v>46</v>
      </c>
      <c r="D21" s="133"/>
      <c r="E21" s="146"/>
      <c r="F21" s="111">
        <f>SUM(F22:F23)</f>
        <v>0</v>
      </c>
      <c r="G21" s="111">
        <f>SUM(G22:G23)</f>
        <v>0</v>
      </c>
      <c r="H21" s="111">
        <f>SUM(H22:H23)</f>
        <v>0</v>
      </c>
      <c r="I21" s="93">
        <f>SUM(F21:H21)</f>
        <v>0</v>
      </c>
    </row>
    <row r="22" spans="2:9" s="70" customFormat="1" ht="15" customHeight="1" outlineLevel="1" x14ac:dyDescent="0.25">
      <c r="B22" s="81">
        <v>130010</v>
      </c>
      <c r="C22" s="94" t="s">
        <v>15</v>
      </c>
      <c r="D22" s="130" t="s">
        <v>47</v>
      </c>
      <c r="E22" s="131"/>
      <c r="F22" s="148"/>
      <c r="G22" s="148"/>
      <c r="H22" s="149"/>
      <c r="I22" s="110">
        <f>+Table14[[#This Row],[Kiekis]]*(Table14[[#This Row],[Medžiagos ir gaminiai, EUR be PVM]]+Table14[[#This Row],[Mašinų ir mechanizmų darbas, EUR be PVM]]+Table14[[#This Row],[Darbo užmokestis ir pridėtinės išlaidos, EUR be PVM]])</f>
        <v>0</v>
      </c>
    </row>
    <row r="23" spans="2:9" s="70" customFormat="1" ht="15" customHeight="1" outlineLevel="1" x14ac:dyDescent="0.25">
      <c r="B23" s="81">
        <v>130010</v>
      </c>
      <c r="C23" s="94" t="s">
        <v>16</v>
      </c>
      <c r="D23" s="130" t="s">
        <v>48</v>
      </c>
      <c r="E23" s="131"/>
      <c r="F23" s="148"/>
      <c r="G23" s="148"/>
      <c r="H23" s="149"/>
      <c r="I23" s="110">
        <f>+Table14[[#This Row],[Kiekis]]*(Table14[[#This Row],[Medžiagos ir gaminiai, EUR be PVM]]+Table14[[#This Row],[Mašinų ir mechanizmų darbas, EUR be PVM]]+Table14[[#This Row],[Darbo užmokestis ir pridėtinės išlaidos, EUR be PVM]])</f>
        <v>0</v>
      </c>
    </row>
    <row r="24" spans="2:9" ht="15" customHeight="1" outlineLevel="1" x14ac:dyDescent="0.25">
      <c r="B24" s="91">
        <v>130020</v>
      </c>
      <c r="C24" s="92" t="s">
        <v>17</v>
      </c>
      <c r="D24" s="133"/>
      <c r="E24" s="146"/>
      <c r="F24" s="111">
        <f>SUM(F25)</f>
        <v>0</v>
      </c>
      <c r="G24" s="111">
        <f>SUM(G25)</f>
        <v>0</v>
      </c>
      <c r="H24" s="111">
        <f>SUM(H25)</f>
        <v>0</v>
      </c>
      <c r="I24" s="93">
        <f>SUM(F24:H24)</f>
        <v>0</v>
      </c>
    </row>
    <row r="25" spans="2:9" s="70" customFormat="1" ht="15" customHeight="1" outlineLevel="1" x14ac:dyDescent="0.25">
      <c r="B25" s="81">
        <v>130020</v>
      </c>
      <c r="C25" s="94" t="s">
        <v>17</v>
      </c>
      <c r="D25" s="130" t="s">
        <v>48</v>
      </c>
      <c r="E25" s="131"/>
      <c r="F25" s="148"/>
      <c r="G25" s="148"/>
      <c r="H25" s="149"/>
      <c r="I25" s="110">
        <f>+Table14[[#This Row],[Kiekis]]*(Table14[[#This Row],[Medžiagos ir gaminiai, EUR be PVM]]+Table14[[#This Row],[Mašinų ir mechanizmų darbas, EUR be PVM]]+Table14[[#This Row],[Darbo užmokestis ir pridėtinės išlaidos, EUR be PVM]])</f>
        <v>0</v>
      </c>
    </row>
    <row r="26" spans="2:9" ht="15" customHeight="1" outlineLevel="1" x14ac:dyDescent="0.25">
      <c r="B26" s="91">
        <v>130030</v>
      </c>
      <c r="C26" s="92" t="s">
        <v>18</v>
      </c>
      <c r="D26" s="133"/>
      <c r="E26" s="146"/>
      <c r="F26" s="111">
        <f>SUM(F27:F28)</f>
        <v>0</v>
      </c>
      <c r="G26" s="111">
        <f>SUM(G27:G28)</f>
        <v>0</v>
      </c>
      <c r="H26" s="111">
        <f>SUM(H27:H28)</f>
        <v>0</v>
      </c>
      <c r="I26" s="93">
        <f>SUM(F26:H26)</f>
        <v>0</v>
      </c>
    </row>
    <row r="27" spans="2:9" s="70" customFormat="1" ht="15" customHeight="1" outlineLevel="1" x14ac:dyDescent="0.25">
      <c r="B27" s="81">
        <v>130030</v>
      </c>
      <c r="C27" s="94" t="s">
        <v>19</v>
      </c>
      <c r="D27" s="130" t="s">
        <v>47</v>
      </c>
      <c r="E27" s="131"/>
      <c r="F27" s="148"/>
      <c r="G27" s="148"/>
      <c r="H27" s="149"/>
      <c r="I27" s="110">
        <f>+Table14[[#This Row],[Kiekis]]*(Table14[[#This Row],[Medžiagos ir gaminiai, EUR be PVM]]+Table14[[#This Row],[Mašinų ir mechanizmų darbas, EUR be PVM]]+Table14[[#This Row],[Darbo užmokestis ir pridėtinės išlaidos, EUR be PVM]])</f>
        <v>0</v>
      </c>
    </row>
    <row r="28" spans="2:9" s="70" customFormat="1" ht="15" customHeight="1" outlineLevel="1" x14ac:dyDescent="0.25">
      <c r="B28" s="81">
        <v>130030</v>
      </c>
      <c r="C28" s="94" t="s">
        <v>18</v>
      </c>
      <c r="D28" s="130" t="s">
        <v>44</v>
      </c>
      <c r="E28" s="131"/>
      <c r="F28" s="148"/>
      <c r="G28" s="148"/>
      <c r="H28" s="149"/>
      <c r="I28" s="110">
        <f>+Table14[[#This Row],[Kiekis]]*(Table14[[#This Row],[Medžiagos ir gaminiai, EUR be PVM]]+Table14[[#This Row],[Mašinų ir mechanizmų darbas, EUR be PVM]]+Table14[[#This Row],[Darbo užmokestis ir pridėtinės išlaidos, EUR be PVM]])</f>
        <v>0</v>
      </c>
    </row>
    <row r="29" spans="2:9" ht="15" customHeight="1" outlineLevel="1" x14ac:dyDescent="0.25">
      <c r="B29" s="91">
        <v>130040</v>
      </c>
      <c r="C29" s="92" t="s">
        <v>20</v>
      </c>
      <c r="D29" s="133"/>
      <c r="E29" s="146"/>
      <c r="F29" s="111">
        <f>SUM(F30)</f>
        <v>0</v>
      </c>
      <c r="G29" s="111">
        <f>SUM(G30)</f>
        <v>0</v>
      </c>
      <c r="H29" s="111">
        <f>SUM(H30)</f>
        <v>0</v>
      </c>
      <c r="I29" s="93">
        <f>SUM(F29:H29)</f>
        <v>0</v>
      </c>
    </row>
    <row r="30" spans="2:9" s="70" customFormat="1" ht="15" customHeight="1" outlineLevel="1" x14ac:dyDescent="0.25">
      <c r="B30" s="81">
        <v>130040</v>
      </c>
      <c r="C30" s="94" t="s">
        <v>20</v>
      </c>
      <c r="D30" s="130" t="s">
        <v>44</v>
      </c>
      <c r="E30" s="131"/>
      <c r="F30" s="148"/>
      <c r="G30" s="148"/>
      <c r="H30" s="149"/>
      <c r="I30" s="110">
        <f>+Table14[[#This Row],[Kiekis]]*(Table14[[#This Row],[Medžiagos ir gaminiai, EUR be PVM]]+Table14[[#This Row],[Mašinų ir mechanizmų darbas, EUR be PVM]]+Table14[[#This Row],[Darbo užmokestis ir pridėtinės išlaidos, EUR be PVM]])</f>
        <v>0</v>
      </c>
    </row>
    <row r="31" spans="2:9" ht="15" customHeight="1" x14ac:dyDescent="0.25">
      <c r="B31" s="83">
        <v>140000</v>
      </c>
      <c r="C31" s="89" t="s">
        <v>21</v>
      </c>
      <c r="D31" s="117"/>
      <c r="E31" s="143"/>
      <c r="F31" s="85">
        <f>SUM(F32+F53+F82+F91)</f>
        <v>0</v>
      </c>
      <c r="G31" s="85">
        <f>SUM(G32+G53+G82+G91)</f>
        <v>0</v>
      </c>
      <c r="H31" s="85">
        <f>SUM(H32+H53+H82+H91)</f>
        <v>0</v>
      </c>
      <c r="I31" s="86">
        <f>SUM(F31:H31)</f>
        <v>0</v>
      </c>
    </row>
    <row r="32" spans="2:9" ht="15" customHeight="1" outlineLevel="1" x14ac:dyDescent="0.25">
      <c r="B32" s="91">
        <v>140010</v>
      </c>
      <c r="C32" s="92" t="s">
        <v>49</v>
      </c>
      <c r="D32" s="133"/>
      <c r="E32" s="146"/>
      <c r="F32" s="111">
        <f>SUM(F33:F52)</f>
        <v>0</v>
      </c>
      <c r="G32" s="111">
        <f>SUM(G33:G52)</f>
        <v>0</v>
      </c>
      <c r="H32" s="111">
        <f>SUM(H33:H52)</f>
        <v>0</v>
      </c>
      <c r="I32" s="93">
        <f>SUM(F32:H32)</f>
        <v>0</v>
      </c>
    </row>
    <row r="33" spans="2:9" ht="15" customHeight="1" outlineLevel="1" x14ac:dyDescent="0.25">
      <c r="B33" s="95">
        <v>140010</v>
      </c>
      <c r="C33" s="94" t="s">
        <v>529</v>
      </c>
      <c r="D33" s="130" t="s">
        <v>588</v>
      </c>
      <c r="E33" s="131"/>
      <c r="F33" s="148"/>
      <c r="G33" s="148"/>
      <c r="H33" s="149"/>
      <c r="I33" s="110">
        <f>+Table14[[#This Row],[Kiekis]]*(Table14[[#This Row],[Medžiagos ir gaminiai, EUR be PVM]]+Table14[[#This Row],[Mašinų ir mechanizmų darbas, EUR be PVM]]+Table14[[#This Row],[Darbo užmokestis ir pridėtinės išlaidos, EUR be PVM]])</f>
        <v>0</v>
      </c>
    </row>
    <row r="34" spans="2:9" ht="15" customHeight="1" outlineLevel="1" x14ac:dyDescent="0.25">
      <c r="B34" s="95">
        <v>140010</v>
      </c>
      <c r="C34" s="94" t="s">
        <v>530</v>
      </c>
      <c r="D34" s="130" t="s">
        <v>588</v>
      </c>
      <c r="E34" s="131"/>
      <c r="F34" s="148"/>
      <c r="G34" s="148"/>
      <c r="H34" s="149"/>
      <c r="I34" s="110">
        <f>+Table14[[#This Row],[Kiekis]]*(Table14[[#This Row],[Medžiagos ir gaminiai, EUR be PVM]]+Table14[[#This Row],[Mašinų ir mechanizmų darbas, EUR be PVM]]+Table14[[#This Row],[Darbo užmokestis ir pridėtinės išlaidos, EUR be PVM]])</f>
        <v>0</v>
      </c>
    </row>
    <row r="35" spans="2:9" ht="15" customHeight="1" outlineLevel="1" x14ac:dyDescent="0.25">
      <c r="B35" s="95">
        <v>140010</v>
      </c>
      <c r="C35" s="94" t="s">
        <v>532</v>
      </c>
      <c r="D35" s="130" t="s">
        <v>588</v>
      </c>
      <c r="E35" s="131"/>
      <c r="F35" s="148"/>
      <c r="G35" s="148"/>
      <c r="H35" s="149"/>
      <c r="I35" s="110">
        <f>+Table14[[#This Row],[Kiekis]]*(Table14[[#This Row],[Medžiagos ir gaminiai, EUR be PVM]]+Table14[[#This Row],[Mašinų ir mechanizmų darbas, EUR be PVM]]+Table14[[#This Row],[Darbo užmokestis ir pridėtinės išlaidos, EUR be PVM]])</f>
        <v>0</v>
      </c>
    </row>
    <row r="36" spans="2:9" ht="15" customHeight="1" outlineLevel="1" x14ac:dyDescent="0.25">
      <c r="B36" s="95">
        <v>140010</v>
      </c>
      <c r="C36" s="94" t="s">
        <v>531</v>
      </c>
      <c r="D36" s="130" t="s">
        <v>588</v>
      </c>
      <c r="E36" s="131"/>
      <c r="F36" s="148"/>
      <c r="G36" s="148"/>
      <c r="H36" s="149"/>
      <c r="I36" s="110">
        <f>+Table14[[#This Row],[Kiekis]]*(Table14[[#This Row],[Medžiagos ir gaminiai, EUR be PVM]]+Table14[[#This Row],[Mašinų ir mechanizmų darbas, EUR be PVM]]+Table14[[#This Row],[Darbo užmokestis ir pridėtinės išlaidos, EUR be PVM]])</f>
        <v>0</v>
      </c>
    </row>
    <row r="37" spans="2:9" ht="15" customHeight="1" outlineLevel="1" x14ac:dyDescent="0.25">
      <c r="B37" s="95">
        <v>140010</v>
      </c>
      <c r="C37" s="94" t="s">
        <v>533</v>
      </c>
      <c r="D37" s="130" t="s">
        <v>50</v>
      </c>
      <c r="E37" s="131"/>
      <c r="F37" s="148"/>
      <c r="G37" s="148"/>
      <c r="H37" s="149"/>
      <c r="I37" s="110">
        <f>+Table14[[#This Row],[Kiekis]]*(Table14[[#This Row],[Medžiagos ir gaminiai, EUR be PVM]]+Table14[[#This Row],[Mašinų ir mechanizmų darbas, EUR be PVM]]+Table14[[#This Row],[Darbo užmokestis ir pridėtinės išlaidos, EUR be PVM]])</f>
        <v>0</v>
      </c>
    </row>
    <row r="38" spans="2:9" ht="15" customHeight="1" outlineLevel="1" x14ac:dyDescent="0.25">
      <c r="B38" s="95">
        <v>140010</v>
      </c>
      <c r="C38" s="94" t="s">
        <v>534</v>
      </c>
      <c r="D38" s="130" t="s">
        <v>50</v>
      </c>
      <c r="E38" s="131"/>
      <c r="F38" s="148"/>
      <c r="G38" s="148"/>
      <c r="H38" s="149"/>
      <c r="I38" s="110">
        <f>+Table14[[#This Row],[Kiekis]]*(Table14[[#This Row],[Medžiagos ir gaminiai, EUR be PVM]]+Table14[[#This Row],[Mašinų ir mechanizmų darbas, EUR be PVM]]+Table14[[#This Row],[Darbo užmokestis ir pridėtinės išlaidos, EUR be PVM]])</f>
        <v>0</v>
      </c>
    </row>
    <row r="39" spans="2:9" ht="15" customHeight="1" outlineLevel="1" x14ac:dyDescent="0.25">
      <c r="B39" s="95">
        <v>140010</v>
      </c>
      <c r="C39" s="94" t="s">
        <v>535</v>
      </c>
      <c r="D39" s="130" t="s">
        <v>50</v>
      </c>
      <c r="E39" s="131"/>
      <c r="F39" s="148"/>
      <c r="G39" s="148"/>
      <c r="H39" s="149"/>
      <c r="I39" s="110">
        <f>+Table14[[#This Row],[Kiekis]]*(Table14[[#This Row],[Medžiagos ir gaminiai, EUR be PVM]]+Table14[[#This Row],[Mašinų ir mechanizmų darbas, EUR be PVM]]+Table14[[#This Row],[Darbo užmokestis ir pridėtinės išlaidos, EUR be PVM]])</f>
        <v>0</v>
      </c>
    </row>
    <row r="40" spans="2:9" ht="15" customHeight="1" outlineLevel="1" x14ac:dyDescent="0.25">
      <c r="B40" s="95">
        <v>140010</v>
      </c>
      <c r="C40" s="94" t="s">
        <v>538</v>
      </c>
      <c r="D40" s="130" t="s">
        <v>50</v>
      </c>
      <c r="E40" s="131"/>
      <c r="F40" s="148"/>
      <c r="G40" s="148"/>
      <c r="H40" s="149"/>
      <c r="I40" s="110">
        <f>+Table14[[#This Row],[Kiekis]]*(Table14[[#This Row],[Medžiagos ir gaminiai, EUR be PVM]]+Table14[[#This Row],[Mašinų ir mechanizmų darbas, EUR be PVM]]+Table14[[#This Row],[Darbo užmokestis ir pridėtinės išlaidos, EUR be PVM]])</f>
        <v>0</v>
      </c>
    </row>
    <row r="41" spans="2:9" ht="30" outlineLevel="1" x14ac:dyDescent="0.25">
      <c r="B41" s="95">
        <v>140010</v>
      </c>
      <c r="C41" s="94" t="s">
        <v>536</v>
      </c>
      <c r="D41" s="130" t="s">
        <v>50</v>
      </c>
      <c r="E41" s="131"/>
      <c r="F41" s="148"/>
      <c r="G41" s="148"/>
      <c r="H41" s="149"/>
      <c r="I41" s="110">
        <f>+Table14[[#This Row],[Kiekis]]*(Table14[[#This Row],[Medžiagos ir gaminiai, EUR be PVM]]+Table14[[#This Row],[Mašinų ir mechanizmų darbas, EUR be PVM]]+Table14[[#This Row],[Darbo užmokestis ir pridėtinės išlaidos, EUR be PVM]])</f>
        <v>0</v>
      </c>
    </row>
    <row r="42" spans="2:9" ht="30" outlineLevel="1" x14ac:dyDescent="0.25">
      <c r="B42" s="95">
        <v>140010</v>
      </c>
      <c r="C42" s="94" t="s">
        <v>537</v>
      </c>
      <c r="D42" s="130" t="s">
        <v>50</v>
      </c>
      <c r="E42" s="131"/>
      <c r="F42" s="148"/>
      <c r="G42" s="148"/>
      <c r="H42" s="149"/>
      <c r="I42" s="110">
        <f>+Table14[[#This Row],[Kiekis]]*(Table14[[#This Row],[Medžiagos ir gaminiai, EUR be PVM]]+Table14[[#This Row],[Mašinų ir mechanizmų darbas, EUR be PVM]]+Table14[[#This Row],[Darbo užmokestis ir pridėtinės išlaidos, EUR be PVM]])</f>
        <v>0</v>
      </c>
    </row>
    <row r="43" spans="2:9" ht="15" customHeight="1" outlineLevel="1" x14ac:dyDescent="0.25">
      <c r="B43" s="95">
        <v>140010</v>
      </c>
      <c r="C43" s="94" t="s">
        <v>539</v>
      </c>
      <c r="D43" s="130" t="s">
        <v>588</v>
      </c>
      <c r="E43" s="131"/>
      <c r="F43" s="148"/>
      <c r="G43" s="148"/>
      <c r="H43" s="149"/>
      <c r="I43" s="110">
        <f>+Table14[[#This Row],[Kiekis]]*(Table14[[#This Row],[Medžiagos ir gaminiai, EUR be PVM]]+Table14[[#This Row],[Mašinų ir mechanizmų darbas, EUR be PVM]]+Table14[[#This Row],[Darbo užmokestis ir pridėtinės išlaidos, EUR be PVM]])</f>
        <v>0</v>
      </c>
    </row>
    <row r="44" spans="2:9" ht="15" customHeight="1" outlineLevel="1" x14ac:dyDescent="0.25">
      <c r="B44" s="95">
        <v>140010</v>
      </c>
      <c r="C44" s="94" t="s">
        <v>540</v>
      </c>
      <c r="D44" s="130" t="s">
        <v>588</v>
      </c>
      <c r="E44" s="131"/>
      <c r="F44" s="148"/>
      <c r="G44" s="148"/>
      <c r="H44" s="149"/>
      <c r="I44" s="110">
        <f>+Table14[[#This Row],[Kiekis]]*(Table14[[#This Row],[Medžiagos ir gaminiai, EUR be PVM]]+Table14[[#This Row],[Mašinų ir mechanizmų darbas, EUR be PVM]]+Table14[[#This Row],[Darbo užmokestis ir pridėtinės išlaidos, EUR be PVM]])</f>
        <v>0</v>
      </c>
    </row>
    <row r="45" spans="2:9" ht="15" customHeight="1" outlineLevel="1" x14ac:dyDescent="0.25">
      <c r="B45" s="95">
        <v>140010</v>
      </c>
      <c r="C45" s="94" t="s">
        <v>541</v>
      </c>
      <c r="D45" s="130" t="s">
        <v>588</v>
      </c>
      <c r="E45" s="131"/>
      <c r="F45" s="148"/>
      <c r="G45" s="148"/>
      <c r="H45" s="149"/>
      <c r="I45" s="110">
        <f>+Table14[[#This Row],[Kiekis]]*(Table14[[#This Row],[Medžiagos ir gaminiai, EUR be PVM]]+Table14[[#This Row],[Mašinų ir mechanizmų darbas, EUR be PVM]]+Table14[[#This Row],[Darbo užmokestis ir pridėtinės išlaidos, EUR be PVM]])</f>
        <v>0</v>
      </c>
    </row>
    <row r="46" spans="2:9" ht="15" customHeight="1" outlineLevel="1" x14ac:dyDescent="0.25">
      <c r="B46" s="95">
        <v>140010</v>
      </c>
      <c r="C46" s="94" t="s">
        <v>542</v>
      </c>
      <c r="D46" s="130" t="s">
        <v>588</v>
      </c>
      <c r="E46" s="131"/>
      <c r="F46" s="148"/>
      <c r="G46" s="148"/>
      <c r="H46" s="149"/>
      <c r="I46" s="110">
        <f>+Table14[[#This Row],[Kiekis]]*(Table14[[#This Row],[Medžiagos ir gaminiai, EUR be PVM]]+Table14[[#This Row],[Mašinų ir mechanizmų darbas, EUR be PVM]]+Table14[[#This Row],[Darbo užmokestis ir pridėtinės išlaidos, EUR be PVM]])</f>
        <v>0</v>
      </c>
    </row>
    <row r="47" spans="2:9" ht="15" customHeight="1" outlineLevel="1" x14ac:dyDescent="0.25">
      <c r="B47" s="95">
        <v>140010</v>
      </c>
      <c r="C47" s="94" t="s">
        <v>543</v>
      </c>
      <c r="D47" s="130" t="s">
        <v>50</v>
      </c>
      <c r="E47" s="131"/>
      <c r="F47" s="148"/>
      <c r="G47" s="148"/>
      <c r="H47" s="149"/>
      <c r="I47" s="110">
        <f>+Table14[[#This Row],[Kiekis]]*(Table14[[#This Row],[Medžiagos ir gaminiai, EUR be PVM]]+Table14[[#This Row],[Mašinų ir mechanizmų darbas, EUR be PVM]]+Table14[[#This Row],[Darbo užmokestis ir pridėtinės išlaidos, EUR be PVM]])</f>
        <v>0</v>
      </c>
    </row>
    <row r="48" spans="2:9" ht="15" customHeight="1" outlineLevel="1" x14ac:dyDescent="0.25">
      <c r="B48" s="95">
        <v>140010</v>
      </c>
      <c r="C48" s="94" t="s">
        <v>544</v>
      </c>
      <c r="D48" s="130" t="s">
        <v>50</v>
      </c>
      <c r="E48" s="131"/>
      <c r="F48" s="148"/>
      <c r="G48" s="148"/>
      <c r="H48" s="149"/>
      <c r="I48" s="110">
        <f>+Table14[[#This Row],[Kiekis]]*(Table14[[#This Row],[Medžiagos ir gaminiai, EUR be PVM]]+Table14[[#This Row],[Mašinų ir mechanizmų darbas, EUR be PVM]]+Table14[[#This Row],[Darbo užmokestis ir pridėtinės išlaidos, EUR be PVM]])</f>
        <v>0</v>
      </c>
    </row>
    <row r="49" spans="2:9" ht="15" customHeight="1" outlineLevel="1" x14ac:dyDescent="0.25">
      <c r="B49" s="95">
        <v>140010</v>
      </c>
      <c r="C49" s="94" t="s">
        <v>545</v>
      </c>
      <c r="D49" s="130" t="s">
        <v>50</v>
      </c>
      <c r="E49" s="131"/>
      <c r="F49" s="148"/>
      <c r="G49" s="148"/>
      <c r="H49" s="149"/>
      <c r="I49" s="110">
        <f>+Table14[[#This Row],[Kiekis]]*(Table14[[#This Row],[Medžiagos ir gaminiai, EUR be PVM]]+Table14[[#This Row],[Mašinų ir mechanizmų darbas, EUR be PVM]]+Table14[[#This Row],[Darbo užmokestis ir pridėtinės išlaidos, EUR be PVM]])</f>
        <v>0</v>
      </c>
    </row>
    <row r="50" spans="2:9" ht="15" customHeight="1" outlineLevel="1" x14ac:dyDescent="0.25">
      <c r="B50" s="95">
        <v>140010</v>
      </c>
      <c r="C50" s="94" t="s">
        <v>546</v>
      </c>
      <c r="D50" s="130" t="s">
        <v>50</v>
      </c>
      <c r="E50" s="131"/>
      <c r="F50" s="148"/>
      <c r="G50" s="148"/>
      <c r="H50" s="149"/>
      <c r="I50" s="110">
        <f>+Table14[[#This Row],[Kiekis]]*(Table14[[#This Row],[Medžiagos ir gaminiai, EUR be PVM]]+Table14[[#This Row],[Mašinų ir mechanizmų darbas, EUR be PVM]]+Table14[[#This Row],[Darbo užmokestis ir pridėtinės išlaidos, EUR be PVM]])</f>
        <v>0</v>
      </c>
    </row>
    <row r="51" spans="2:9" ht="30" outlineLevel="1" x14ac:dyDescent="0.25">
      <c r="B51" s="95">
        <v>140010</v>
      </c>
      <c r="C51" s="94" t="s">
        <v>547</v>
      </c>
      <c r="D51" s="130" t="s">
        <v>50</v>
      </c>
      <c r="E51" s="131"/>
      <c r="F51" s="148"/>
      <c r="G51" s="148"/>
      <c r="H51" s="149"/>
      <c r="I51" s="110">
        <f>+Table14[[#This Row],[Kiekis]]*(Table14[[#This Row],[Medžiagos ir gaminiai, EUR be PVM]]+Table14[[#This Row],[Mašinų ir mechanizmų darbas, EUR be PVM]]+Table14[[#This Row],[Darbo užmokestis ir pridėtinės išlaidos, EUR be PVM]])</f>
        <v>0</v>
      </c>
    </row>
    <row r="52" spans="2:9" ht="30" outlineLevel="1" x14ac:dyDescent="0.25">
      <c r="B52" s="95">
        <v>140010</v>
      </c>
      <c r="C52" s="94" t="s">
        <v>548</v>
      </c>
      <c r="D52" s="130" t="s">
        <v>50</v>
      </c>
      <c r="E52" s="131"/>
      <c r="F52" s="148"/>
      <c r="G52" s="148"/>
      <c r="H52" s="149"/>
      <c r="I52" s="110">
        <f>+Table14[[#This Row],[Kiekis]]*(Table14[[#This Row],[Medžiagos ir gaminiai, EUR be PVM]]+Table14[[#This Row],[Mašinų ir mechanizmų darbas, EUR be PVM]]+Table14[[#This Row],[Darbo užmokestis ir pridėtinės išlaidos, EUR be PVM]])</f>
        <v>0</v>
      </c>
    </row>
    <row r="53" spans="2:9" ht="15" customHeight="1" outlineLevel="1" x14ac:dyDescent="0.25">
      <c r="B53" s="91">
        <v>140020</v>
      </c>
      <c r="C53" s="92" t="s">
        <v>51</v>
      </c>
      <c r="D53" s="133"/>
      <c r="E53" s="146"/>
      <c r="F53" s="111">
        <f>SUM(F54:F81)</f>
        <v>0</v>
      </c>
      <c r="G53" s="111">
        <f>SUM(G54:G81)</f>
        <v>0</v>
      </c>
      <c r="H53" s="111">
        <f>SUM(H54:H81)</f>
        <v>0</v>
      </c>
      <c r="I53" s="93">
        <f>SUM(F53:H53)</f>
        <v>0</v>
      </c>
    </row>
    <row r="54" spans="2:9" ht="15" customHeight="1" outlineLevel="1" x14ac:dyDescent="0.25">
      <c r="B54" s="95">
        <v>140020</v>
      </c>
      <c r="C54" s="94" t="s">
        <v>549</v>
      </c>
      <c r="D54" s="130" t="s">
        <v>588</v>
      </c>
      <c r="E54" s="131"/>
      <c r="F54" s="148"/>
      <c r="G54" s="148"/>
      <c r="H54" s="149"/>
      <c r="I54" s="110">
        <f>+Table14[[#This Row],[Kiekis]]*(Table14[[#This Row],[Medžiagos ir gaminiai, EUR be PVM]]+Table14[[#This Row],[Mašinų ir mechanizmų darbas, EUR be PVM]]+Table14[[#This Row],[Darbo užmokestis ir pridėtinės išlaidos, EUR be PVM]])</f>
        <v>0</v>
      </c>
    </row>
    <row r="55" spans="2:9" ht="15" customHeight="1" outlineLevel="1" x14ac:dyDescent="0.25">
      <c r="B55" s="95">
        <v>140020</v>
      </c>
      <c r="C55" s="94" t="s">
        <v>584</v>
      </c>
      <c r="D55" s="130" t="s">
        <v>588</v>
      </c>
      <c r="E55" s="131"/>
      <c r="F55" s="148"/>
      <c r="G55" s="148"/>
      <c r="H55" s="149"/>
      <c r="I55" s="110">
        <f>+Table14[[#This Row],[Kiekis]]*(Table14[[#This Row],[Medžiagos ir gaminiai, EUR be PVM]]+Table14[[#This Row],[Mašinų ir mechanizmų darbas, EUR be PVM]]+Table14[[#This Row],[Darbo užmokestis ir pridėtinės išlaidos, EUR be PVM]])</f>
        <v>0</v>
      </c>
    </row>
    <row r="56" spans="2:9" ht="15" customHeight="1" outlineLevel="1" x14ac:dyDescent="0.25">
      <c r="B56" s="95">
        <v>140020</v>
      </c>
      <c r="C56" s="94" t="s">
        <v>550</v>
      </c>
      <c r="D56" s="130" t="s">
        <v>588</v>
      </c>
      <c r="E56" s="131"/>
      <c r="F56" s="148"/>
      <c r="G56" s="148"/>
      <c r="H56" s="149"/>
      <c r="I56" s="110">
        <f>+Table14[[#This Row],[Kiekis]]*(Table14[[#This Row],[Medžiagos ir gaminiai, EUR be PVM]]+Table14[[#This Row],[Mašinų ir mechanizmų darbas, EUR be PVM]]+Table14[[#This Row],[Darbo užmokestis ir pridėtinės išlaidos, EUR be PVM]])</f>
        <v>0</v>
      </c>
    </row>
    <row r="57" spans="2:9" ht="15" customHeight="1" outlineLevel="1" x14ac:dyDescent="0.25">
      <c r="B57" s="95">
        <v>140020</v>
      </c>
      <c r="C57" s="94" t="s">
        <v>551</v>
      </c>
      <c r="D57" s="130" t="s">
        <v>588</v>
      </c>
      <c r="E57" s="131"/>
      <c r="F57" s="148"/>
      <c r="G57" s="148"/>
      <c r="H57" s="149"/>
      <c r="I57" s="110">
        <f>+Table14[[#This Row],[Kiekis]]*(Table14[[#This Row],[Medžiagos ir gaminiai, EUR be PVM]]+Table14[[#This Row],[Mašinų ir mechanizmų darbas, EUR be PVM]]+Table14[[#This Row],[Darbo užmokestis ir pridėtinės išlaidos, EUR be PVM]])</f>
        <v>0</v>
      </c>
    </row>
    <row r="58" spans="2:9" ht="15" customHeight="1" outlineLevel="1" x14ac:dyDescent="0.25">
      <c r="B58" s="95">
        <v>140020</v>
      </c>
      <c r="C58" s="94" t="s">
        <v>552</v>
      </c>
      <c r="D58" s="130" t="s">
        <v>588</v>
      </c>
      <c r="E58" s="131"/>
      <c r="F58" s="148"/>
      <c r="G58" s="148"/>
      <c r="H58" s="149"/>
      <c r="I58" s="110">
        <f>+Table14[[#This Row],[Kiekis]]*(Table14[[#This Row],[Medžiagos ir gaminiai, EUR be PVM]]+Table14[[#This Row],[Mašinų ir mechanizmų darbas, EUR be PVM]]+Table14[[#This Row],[Darbo užmokestis ir pridėtinės išlaidos, EUR be PVM]])</f>
        <v>0</v>
      </c>
    </row>
    <row r="59" spans="2:9" ht="15" customHeight="1" outlineLevel="1" x14ac:dyDescent="0.25">
      <c r="B59" s="95">
        <v>140020</v>
      </c>
      <c r="C59" s="94" t="s">
        <v>585</v>
      </c>
      <c r="D59" s="130" t="s">
        <v>588</v>
      </c>
      <c r="E59" s="131"/>
      <c r="F59" s="148"/>
      <c r="G59" s="148"/>
      <c r="H59" s="149"/>
      <c r="I59" s="110">
        <f>+Table14[[#This Row],[Kiekis]]*(Table14[[#This Row],[Medžiagos ir gaminiai, EUR be PVM]]+Table14[[#This Row],[Mašinų ir mechanizmų darbas, EUR be PVM]]+Table14[[#This Row],[Darbo užmokestis ir pridėtinės išlaidos, EUR be PVM]])</f>
        <v>0</v>
      </c>
    </row>
    <row r="60" spans="2:9" ht="15" customHeight="1" outlineLevel="1" x14ac:dyDescent="0.25">
      <c r="B60" s="95">
        <v>140020</v>
      </c>
      <c r="C60" s="94" t="s">
        <v>553</v>
      </c>
      <c r="D60" s="130" t="s">
        <v>588</v>
      </c>
      <c r="E60" s="131"/>
      <c r="F60" s="148"/>
      <c r="G60" s="148"/>
      <c r="H60" s="149"/>
      <c r="I60" s="110">
        <f>+Table14[[#This Row],[Kiekis]]*(Table14[[#This Row],[Medžiagos ir gaminiai, EUR be PVM]]+Table14[[#This Row],[Mašinų ir mechanizmų darbas, EUR be PVM]]+Table14[[#This Row],[Darbo užmokestis ir pridėtinės išlaidos, EUR be PVM]])</f>
        <v>0</v>
      </c>
    </row>
    <row r="61" spans="2:9" ht="15" customHeight="1" outlineLevel="1" x14ac:dyDescent="0.25">
      <c r="B61" s="95">
        <v>140020</v>
      </c>
      <c r="C61" s="94" t="s">
        <v>554</v>
      </c>
      <c r="D61" s="130" t="s">
        <v>588</v>
      </c>
      <c r="E61" s="131"/>
      <c r="F61" s="148"/>
      <c r="G61" s="148"/>
      <c r="H61" s="149"/>
      <c r="I61" s="110">
        <f>+Table14[[#This Row],[Kiekis]]*(Table14[[#This Row],[Medžiagos ir gaminiai, EUR be PVM]]+Table14[[#This Row],[Mašinų ir mechanizmų darbas, EUR be PVM]]+Table14[[#This Row],[Darbo užmokestis ir pridėtinės išlaidos, EUR be PVM]])</f>
        <v>0</v>
      </c>
    </row>
    <row r="62" spans="2:9" ht="15" customHeight="1" outlineLevel="1" x14ac:dyDescent="0.25">
      <c r="B62" s="95">
        <v>140020</v>
      </c>
      <c r="C62" s="94" t="s">
        <v>533</v>
      </c>
      <c r="D62" s="130" t="s">
        <v>50</v>
      </c>
      <c r="E62" s="131"/>
      <c r="F62" s="148"/>
      <c r="G62" s="148"/>
      <c r="H62" s="149"/>
      <c r="I62" s="110">
        <f>+Table14[[#This Row],[Kiekis]]*(Table14[[#This Row],[Medžiagos ir gaminiai, EUR be PVM]]+Table14[[#This Row],[Mašinų ir mechanizmų darbas, EUR be PVM]]+Table14[[#This Row],[Darbo užmokestis ir pridėtinės išlaidos, EUR be PVM]])</f>
        <v>0</v>
      </c>
    </row>
    <row r="63" spans="2:9" ht="15" customHeight="1" outlineLevel="1" x14ac:dyDescent="0.25">
      <c r="B63" s="95">
        <v>140020</v>
      </c>
      <c r="C63" s="94" t="s">
        <v>534</v>
      </c>
      <c r="D63" s="130" t="s">
        <v>50</v>
      </c>
      <c r="E63" s="131"/>
      <c r="F63" s="148"/>
      <c r="G63" s="148"/>
      <c r="H63" s="149"/>
      <c r="I63" s="110">
        <f>+Table14[[#This Row],[Kiekis]]*(Table14[[#This Row],[Medžiagos ir gaminiai, EUR be PVM]]+Table14[[#This Row],[Mašinų ir mechanizmų darbas, EUR be PVM]]+Table14[[#This Row],[Darbo užmokestis ir pridėtinės išlaidos, EUR be PVM]])</f>
        <v>0</v>
      </c>
    </row>
    <row r="64" spans="2:9" ht="15" customHeight="1" outlineLevel="1" x14ac:dyDescent="0.25">
      <c r="B64" s="95">
        <v>140020</v>
      </c>
      <c r="C64" s="94" t="s">
        <v>535</v>
      </c>
      <c r="D64" s="130" t="s">
        <v>50</v>
      </c>
      <c r="E64" s="131"/>
      <c r="F64" s="148"/>
      <c r="G64" s="148"/>
      <c r="H64" s="149"/>
      <c r="I64" s="110">
        <f>+Table14[[#This Row],[Kiekis]]*(Table14[[#This Row],[Medžiagos ir gaminiai, EUR be PVM]]+Table14[[#This Row],[Mašinų ir mechanizmų darbas, EUR be PVM]]+Table14[[#This Row],[Darbo užmokestis ir pridėtinės išlaidos, EUR be PVM]])</f>
        <v>0</v>
      </c>
    </row>
    <row r="65" spans="2:9" ht="15" customHeight="1" outlineLevel="1" x14ac:dyDescent="0.25">
      <c r="B65" s="95">
        <v>140020</v>
      </c>
      <c r="C65" s="94" t="s">
        <v>538</v>
      </c>
      <c r="D65" s="130" t="s">
        <v>50</v>
      </c>
      <c r="E65" s="131"/>
      <c r="F65" s="148"/>
      <c r="G65" s="148"/>
      <c r="H65" s="149"/>
      <c r="I65" s="110">
        <f>+Table14[[#This Row],[Kiekis]]*(Table14[[#This Row],[Medžiagos ir gaminiai, EUR be PVM]]+Table14[[#This Row],[Mašinų ir mechanizmų darbas, EUR be PVM]]+Table14[[#This Row],[Darbo užmokestis ir pridėtinės išlaidos, EUR be PVM]])</f>
        <v>0</v>
      </c>
    </row>
    <row r="66" spans="2:9" ht="30" outlineLevel="1" x14ac:dyDescent="0.25">
      <c r="B66" s="95">
        <v>140020</v>
      </c>
      <c r="C66" s="94" t="s">
        <v>536</v>
      </c>
      <c r="D66" s="130" t="s">
        <v>50</v>
      </c>
      <c r="E66" s="131"/>
      <c r="F66" s="148"/>
      <c r="G66" s="148"/>
      <c r="H66" s="149"/>
      <c r="I66" s="110">
        <f>+Table14[[#This Row],[Kiekis]]*(Table14[[#This Row],[Medžiagos ir gaminiai, EUR be PVM]]+Table14[[#This Row],[Mašinų ir mechanizmų darbas, EUR be PVM]]+Table14[[#This Row],[Darbo užmokestis ir pridėtinės išlaidos, EUR be PVM]])</f>
        <v>0</v>
      </c>
    </row>
    <row r="67" spans="2:9" ht="30" outlineLevel="1" x14ac:dyDescent="0.25">
      <c r="B67" s="95">
        <v>140020</v>
      </c>
      <c r="C67" s="94" t="s">
        <v>537</v>
      </c>
      <c r="D67" s="130" t="s">
        <v>50</v>
      </c>
      <c r="E67" s="131"/>
      <c r="F67" s="148"/>
      <c r="G67" s="148"/>
      <c r="H67" s="149"/>
      <c r="I67" s="110">
        <f>+Table14[[#This Row],[Kiekis]]*(Table14[[#This Row],[Medžiagos ir gaminiai, EUR be PVM]]+Table14[[#This Row],[Mašinų ir mechanizmų darbas, EUR be PVM]]+Table14[[#This Row],[Darbo užmokestis ir pridėtinės išlaidos, EUR be PVM]])</f>
        <v>0</v>
      </c>
    </row>
    <row r="68" spans="2:9" ht="15" customHeight="1" outlineLevel="1" x14ac:dyDescent="0.25">
      <c r="B68" s="95">
        <v>140020</v>
      </c>
      <c r="C68" s="94" t="s">
        <v>555</v>
      </c>
      <c r="D68" s="130" t="s">
        <v>588</v>
      </c>
      <c r="E68" s="131"/>
      <c r="F68" s="148"/>
      <c r="G68" s="148"/>
      <c r="H68" s="149"/>
      <c r="I68" s="110">
        <f>+Table14[[#This Row],[Kiekis]]*(Table14[[#This Row],[Medžiagos ir gaminiai, EUR be PVM]]+Table14[[#This Row],[Mašinų ir mechanizmų darbas, EUR be PVM]]+Table14[[#This Row],[Darbo užmokestis ir pridėtinės išlaidos, EUR be PVM]])</f>
        <v>0</v>
      </c>
    </row>
    <row r="69" spans="2:9" ht="15" customHeight="1" outlineLevel="1" x14ac:dyDescent="0.25">
      <c r="B69" s="95">
        <v>140020</v>
      </c>
      <c r="C69" s="94" t="s">
        <v>586</v>
      </c>
      <c r="D69" s="130" t="s">
        <v>588</v>
      </c>
      <c r="E69" s="131"/>
      <c r="F69" s="148"/>
      <c r="G69" s="148"/>
      <c r="H69" s="149"/>
      <c r="I69" s="110">
        <f>+Table14[[#This Row],[Kiekis]]*(Table14[[#This Row],[Medžiagos ir gaminiai, EUR be PVM]]+Table14[[#This Row],[Mašinų ir mechanizmų darbas, EUR be PVM]]+Table14[[#This Row],[Darbo užmokestis ir pridėtinės išlaidos, EUR be PVM]])</f>
        <v>0</v>
      </c>
    </row>
    <row r="70" spans="2:9" ht="15" customHeight="1" outlineLevel="1" x14ac:dyDescent="0.25">
      <c r="B70" s="95">
        <v>140020</v>
      </c>
      <c r="C70" s="94" t="s">
        <v>556</v>
      </c>
      <c r="D70" s="130" t="s">
        <v>588</v>
      </c>
      <c r="E70" s="131"/>
      <c r="F70" s="148"/>
      <c r="G70" s="148"/>
      <c r="H70" s="149"/>
      <c r="I70" s="110">
        <f>+Table14[[#This Row],[Kiekis]]*(Table14[[#This Row],[Medžiagos ir gaminiai, EUR be PVM]]+Table14[[#This Row],[Mašinų ir mechanizmų darbas, EUR be PVM]]+Table14[[#This Row],[Darbo užmokestis ir pridėtinės išlaidos, EUR be PVM]])</f>
        <v>0</v>
      </c>
    </row>
    <row r="71" spans="2:9" ht="15" customHeight="1" outlineLevel="1" x14ac:dyDescent="0.25">
      <c r="B71" s="95">
        <v>140020</v>
      </c>
      <c r="C71" s="94" t="s">
        <v>557</v>
      </c>
      <c r="D71" s="130" t="s">
        <v>588</v>
      </c>
      <c r="E71" s="131"/>
      <c r="F71" s="148"/>
      <c r="G71" s="148"/>
      <c r="H71" s="149"/>
      <c r="I71" s="110">
        <f>+Table14[[#This Row],[Kiekis]]*(Table14[[#This Row],[Medžiagos ir gaminiai, EUR be PVM]]+Table14[[#This Row],[Mašinų ir mechanizmų darbas, EUR be PVM]]+Table14[[#This Row],[Darbo užmokestis ir pridėtinės išlaidos, EUR be PVM]])</f>
        <v>0</v>
      </c>
    </row>
    <row r="72" spans="2:9" ht="15" customHeight="1" outlineLevel="1" x14ac:dyDescent="0.25">
      <c r="B72" s="95">
        <v>140020</v>
      </c>
      <c r="C72" s="94" t="s">
        <v>558</v>
      </c>
      <c r="D72" s="130" t="s">
        <v>588</v>
      </c>
      <c r="E72" s="131"/>
      <c r="F72" s="148"/>
      <c r="G72" s="148"/>
      <c r="H72" s="149"/>
      <c r="I72" s="110">
        <f>+Table14[[#This Row],[Kiekis]]*(Table14[[#This Row],[Medžiagos ir gaminiai, EUR be PVM]]+Table14[[#This Row],[Mašinų ir mechanizmų darbas, EUR be PVM]]+Table14[[#This Row],[Darbo užmokestis ir pridėtinės išlaidos, EUR be PVM]])</f>
        <v>0</v>
      </c>
    </row>
    <row r="73" spans="2:9" ht="15" customHeight="1" outlineLevel="1" x14ac:dyDescent="0.25">
      <c r="B73" s="95">
        <v>140020</v>
      </c>
      <c r="C73" s="94" t="s">
        <v>587</v>
      </c>
      <c r="D73" s="130" t="s">
        <v>588</v>
      </c>
      <c r="E73" s="131"/>
      <c r="F73" s="148"/>
      <c r="G73" s="148"/>
      <c r="H73" s="149"/>
      <c r="I73" s="110">
        <f>+Table14[[#This Row],[Kiekis]]*(Table14[[#This Row],[Medžiagos ir gaminiai, EUR be PVM]]+Table14[[#This Row],[Mašinų ir mechanizmų darbas, EUR be PVM]]+Table14[[#This Row],[Darbo užmokestis ir pridėtinės išlaidos, EUR be PVM]])</f>
        <v>0</v>
      </c>
    </row>
    <row r="74" spans="2:9" ht="15" customHeight="1" outlineLevel="1" x14ac:dyDescent="0.25">
      <c r="B74" s="95">
        <v>140020</v>
      </c>
      <c r="C74" s="94" t="s">
        <v>559</v>
      </c>
      <c r="D74" s="130" t="s">
        <v>588</v>
      </c>
      <c r="E74" s="131"/>
      <c r="F74" s="148"/>
      <c r="G74" s="148"/>
      <c r="H74" s="149"/>
      <c r="I74" s="110">
        <f>+Table14[[#This Row],[Kiekis]]*(Table14[[#This Row],[Medžiagos ir gaminiai, EUR be PVM]]+Table14[[#This Row],[Mašinų ir mechanizmų darbas, EUR be PVM]]+Table14[[#This Row],[Darbo užmokestis ir pridėtinės išlaidos, EUR be PVM]])</f>
        <v>0</v>
      </c>
    </row>
    <row r="75" spans="2:9" ht="15" customHeight="1" outlineLevel="1" x14ac:dyDescent="0.25">
      <c r="B75" s="95">
        <v>140020</v>
      </c>
      <c r="C75" s="94" t="s">
        <v>560</v>
      </c>
      <c r="D75" s="130" t="s">
        <v>588</v>
      </c>
      <c r="E75" s="131"/>
      <c r="F75" s="148"/>
      <c r="G75" s="148"/>
      <c r="H75" s="149"/>
      <c r="I75" s="110">
        <f>+Table14[[#This Row],[Kiekis]]*(Table14[[#This Row],[Medžiagos ir gaminiai, EUR be PVM]]+Table14[[#This Row],[Mašinų ir mechanizmų darbas, EUR be PVM]]+Table14[[#This Row],[Darbo užmokestis ir pridėtinės išlaidos, EUR be PVM]])</f>
        <v>0</v>
      </c>
    </row>
    <row r="76" spans="2:9" ht="15" customHeight="1" outlineLevel="1" x14ac:dyDescent="0.25">
      <c r="B76" s="95">
        <v>140020</v>
      </c>
      <c r="C76" s="94" t="s">
        <v>543</v>
      </c>
      <c r="D76" s="130" t="s">
        <v>50</v>
      </c>
      <c r="E76" s="131"/>
      <c r="F76" s="148"/>
      <c r="G76" s="148"/>
      <c r="H76" s="149"/>
      <c r="I76" s="110">
        <f>+Table14[[#This Row],[Kiekis]]*(Table14[[#This Row],[Medžiagos ir gaminiai, EUR be PVM]]+Table14[[#This Row],[Mašinų ir mechanizmų darbas, EUR be PVM]]+Table14[[#This Row],[Darbo užmokestis ir pridėtinės išlaidos, EUR be PVM]])</f>
        <v>0</v>
      </c>
    </row>
    <row r="77" spans="2:9" ht="15" customHeight="1" outlineLevel="1" x14ac:dyDescent="0.25">
      <c r="B77" s="95">
        <v>140020</v>
      </c>
      <c r="C77" s="94" t="s">
        <v>544</v>
      </c>
      <c r="D77" s="130" t="s">
        <v>50</v>
      </c>
      <c r="E77" s="131"/>
      <c r="F77" s="148"/>
      <c r="G77" s="148"/>
      <c r="H77" s="149"/>
      <c r="I77" s="110">
        <f>+Table14[[#This Row],[Kiekis]]*(Table14[[#This Row],[Medžiagos ir gaminiai, EUR be PVM]]+Table14[[#This Row],[Mašinų ir mechanizmų darbas, EUR be PVM]]+Table14[[#This Row],[Darbo užmokestis ir pridėtinės išlaidos, EUR be PVM]])</f>
        <v>0</v>
      </c>
    </row>
    <row r="78" spans="2:9" ht="15" customHeight="1" outlineLevel="1" x14ac:dyDescent="0.25">
      <c r="B78" s="95">
        <v>140020</v>
      </c>
      <c r="C78" s="94" t="s">
        <v>545</v>
      </c>
      <c r="D78" s="130" t="s">
        <v>50</v>
      </c>
      <c r="E78" s="131"/>
      <c r="F78" s="148"/>
      <c r="G78" s="148"/>
      <c r="H78" s="149"/>
      <c r="I78" s="110">
        <f>+Table14[[#This Row],[Kiekis]]*(Table14[[#This Row],[Medžiagos ir gaminiai, EUR be PVM]]+Table14[[#This Row],[Mašinų ir mechanizmų darbas, EUR be PVM]]+Table14[[#This Row],[Darbo užmokestis ir pridėtinės išlaidos, EUR be PVM]])</f>
        <v>0</v>
      </c>
    </row>
    <row r="79" spans="2:9" ht="15" customHeight="1" outlineLevel="1" x14ac:dyDescent="0.25">
      <c r="B79" s="95">
        <v>140020</v>
      </c>
      <c r="C79" s="94" t="s">
        <v>546</v>
      </c>
      <c r="D79" s="130" t="s">
        <v>50</v>
      </c>
      <c r="E79" s="131"/>
      <c r="F79" s="148"/>
      <c r="G79" s="148"/>
      <c r="H79" s="149"/>
      <c r="I79" s="110">
        <f>+Table14[[#This Row],[Kiekis]]*(Table14[[#This Row],[Medžiagos ir gaminiai, EUR be PVM]]+Table14[[#This Row],[Mašinų ir mechanizmų darbas, EUR be PVM]]+Table14[[#This Row],[Darbo užmokestis ir pridėtinės išlaidos, EUR be PVM]])</f>
        <v>0</v>
      </c>
    </row>
    <row r="80" spans="2:9" ht="30" outlineLevel="1" x14ac:dyDescent="0.25">
      <c r="B80" s="95">
        <v>140020</v>
      </c>
      <c r="C80" s="94" t="s">
        <v>547</v>
      </c>
      <c r="D80" s="130" t="s">
        <v>50</v>
      </c>
      <c r="E80" s="131"/>
      <c r="F80" s="148"/>
      <c r="G80" s="148"/>
      <c r="H80" s="149"/>
      <c r="I80" s="110">
        <f>+Table14[[#This Row],[Kiekis]]*(Table14[[#This Row],[Medžiagos ir gaminiai, EUR be PVM]]+Table14[[#This Row],[Mašinų ir mechanizmų darbas, EUR be PVM]]+Table14[[#This Row],[Darbo užmokestis ir pridėtinės išlaidos, EUR be PVM]])</f>
        <v>0</v>
      </c>
    </row>
    <row r="81" spans="2:9" ht="30" outlineLevel="1" x14ac:dyDescent="0.25">
      <c r="B81" s="95">
        <v>140020</v>
      </c>
      <c r="C81" s="94" t="s">
        <v>548</v>
      </c>
      <c r="D81" s="130" t="s">
        <v>50</v>
      </c>
      <c r="E81" s="131"/>
      <c r="F81" s="148"/>
      <c r="G81" s="148"/>
      <c r="H81" s="149"/>
      <c r="I81" s="110">
        <f>+Table14[[#This Row],[Kiekis]]*(Table14[[#This Row],[Medžiagos ir gaminiai, EUR be PVM]]+Table14[[#This Row],[Mašinų ir mechanizmų darbas, EUR be PVM]]+Table14[[#This Row],[Darbo užmokestis ir pridėtinės išlaidos, EUR be PVM]])</f>
        <v>0</v>
      </c>
    </row>
    <row r="82" spans="2:9" ht="15" customHeight="1" outlineLevel="1" x14ac:dyDescent="0.25">
      <c r="B82" s="91">
        <v>140030</v>
      </c>
      <c r="C82" s="92" t="s">
        <v>22</v>
      </c>
      <c r="D82" s="133"/>
      <c r="E82" s="146"/>
      <c r="F82" s="111">
        <f>SUM(F83:F90)</f>
        <v>0</v>
      </c>
      <c r="G82" s="111">
        <f>SUM(G83:G90)</f>
        <v>0</v>
      </c>
      <c r="H82" s="111">
        <f>SUM(H83:H90)</f>
        <v>0</v>
      </c>
      <c r="I82" s="93">
        <f>SUM(F82:H82)</f>
        <v>0</v>
      </c>
    </row>
    <row r="83" spans="2:9" ht="15" customHeight="1" outlineLevel="1" x14ac:dyDescent="0.25">
      <c r="B83" s="95">
        <v>140030</v>
      </c>
      <c r="C83" s="94" t="s">
        <v>578</v>
      </c>
      <c r="D83" s="130" t="s">
        <v>50</v>
      </c>
      <c r="E83" s="131"/>
      <c r="F83" s="148"/>
      <c r="G83" s="148"/>
      <c r="H83" s="149"/>
      <c r="I83" s="110">
        <f>+Table14[[#This Row],[Kiekis]]*(Table14[[#This Row],[Medžiagos ir gaminiai, EUR be PVM]]+Table14[[#This Row],[Mašinų ir mechanizmų darbas, EUR be PVM]]+Table14[[#This Row],[Darbo užmokestis ir pridėtinės išlaidos, EUR be PVM]])</f>
        <v>0</v>
      </c>
    </row>
    <row r="84" spans="2:9" ht="15" customHeight="1" outlineLevel="1" x14ac:dyDescent="0.25">
      <c r="B84" s="95">
        <v>140030</v>
      </c>
      <c r="C84" s="94" t="s">
        <v>572</v>
      </c>
      <c r="D84" s="130" t="s">
        <v>50</v>
      </c>
      <c r="E84" s="131"/>
      <c r="F84" s="148"/>
      <c r="G84" s="148"/>
      <c r="H84" s="149"/>
      <c r="I84" s="110">
        <f>+Table14[[#This Row],[Kiekis]]*(Table14[[#This Row],[Medžiagos ir gaminiai, EUR be PVM]]+Table14[[#This Row],[Mašinų ir mechanizmų darbas, EUR be PVM]]+Table14[[#This Row],[Darbo užmokestis ir pridėtinės išlaidos, EUR be PVM]])</f>
        <v>0</v>
      </c>
    </row>
    <row r="85" spans="2:9" ht="15" customHeight="1" outlineLevel="1" x14ac:dyDescent="0.25">
      <c r="B85" s="95">
        <v>140030</v>
      </c>
      <c r="C85" s="94" t="s">
        <v>577</v>
      </c>
      <c r="D85" s="130" t="s">
        <v>50</v>
      </c>
      <c r="E85" s="131"/>
      <c r="F85" s="148"/>
      <c r="G85" s="148"/>
      <c r="H85" s="149"/>
      <c r="I85" s="110">
        <f>+Table14[[#This Row],[Kiekis]]*(Table14[[#This Row],[Medžiagos ir gaminiai, EUR be PVM]]+Table14[[#This Row],[Mašinų ir mechanizmų darbas, EUR be PVM]]+Table14[[#This Row],[Darbo užmokestis ir pridėtinės išlaidos, EUR be PVM]])</f>
        <v>0</v>
      </c>
    </row>
    <row r="86" spans="2:9" ht="15" customHeight="1" outlineLevel="1" x14ac:dyDescent="0.25">
      <c r="B86" s="95">
        <v>140030</v>
      </c>
      <c r="C86" s="94" t="s">
        <v>573</v>
      </c>
      <c r="D86" s="130" t="s">
        <v>50</v>
      </c>
      <c r="E86" s="131"/>
      <c r="F86" s="148"/>
      <c r="G86" s="148"/>
      <c r="H86" s="149"/>
      <c r="I86" s="110">
        <f>+Table14[[#This Row],[Kiekis]]*(Table14[[#This Row],[Medžiagos ir gaminiai, EUR be PVM]]+Table14[[#This Row],[Mašinų ir mechanizmų darbas, EUR be PVM]]+Table14[[#This Row],[Darbo užmokestis ir pridėtinės išlaidos, EUR be PVM]])</f>
        <v>0</v>
      </c>
    </row>
    <row r="87" spans="2:9" ht="15" customHeight="1" outlineLevel="1" x14ac:dyDescent="0.25">
      <c r="B87" s="95">
        <v>140030</v>
      </c>
      <c r="C87" s="94" t="s">
        <v>574</v>
      </c>
      <c r="D87" s="130" t="s">
        <v>44</v>
      </c>
      <c r="E87" s="131"/>
      <c r="F87" s="148"/>
      <c r="G87" s="148"/>
      <c r="H87" s="149"/>
      <c r="I87" s="110">
        <f>+Table14[[#This Row],[Kiekis]]*(Table14[[#This Row],[Medžiagos ir gaminiai, EUR be PVM]]+Table14[[#This Row],[Mašinų ir mechanizmų darbas, EUR be PVM]]+Table14[[#This Row],[Darbo užmokestis ir pridėtinės išlaidos, EUR be PVM]])</f>
        <v>0</v>
      </c>
    </row>
    <row r="88" spans="2:9" ht="15" customHeight="1" outlineLevel="1" x14ac:dyDescent="0.25">
      <c r="B88" s="95">
        <v>140030</v>
      </c>
      <c r="C88" s="94" t="s">
        <v>71</v>
      </c>
      <c r="D88" s="130" t="s">
        <v>44</v>
      </c>
      <c r="E88" s="131"/>
      <c r="F88" s="148"/>
      <c r="G88" s="148"/>
      <c r="H88" s="149"/>
      <c r="I88" s="110">
        <f>+Table14[[#This Row],[Kiekis]]*(Table14[[#This Row],[Medžiagos ir gaminiai, EUR be PVM]]+Table14[[#This Row],[Mašinų ir mechanizmų darbas, EUR be PVM]]+Table14[[#This Row],[Darbo užmokestis ir pridėtinės išlaidos, EUR be PVM]])</f>
        <v>0</v>
      </c>
    </row>
    <row r="89" spans="2:9" ht="15" customHeight="1" outlineLevel="1" x14ac:dyDescent="0.25">
      <c r="B89" s="95">
        <v>140030</v>
      </c>
      <c r="C89" s="94" t="s">
        <v>72</v>
      </c>
      <c r="D89" s="130" t="s">
        <v>44</v>
      </c>
      <c r="E89" s="131"/>
      <c r="F89" s="148"/>
      <c r="G89" s="148"/>
      <c r="H89" s="149"/>
      <c r="I89" s="110">
        <f>+Table14[[#This Row],[Kiekis]]*(Table14[[#This Row],[Medžiagos ir gaminiai, EUR be PVM]]+Table14[[#This Row],[Mašinų ir mechanizmų darbas, EUR be PVM]]+Table14[[#This Row],[Darbo užmokestis ir pridėtinės išlaidos, EUR be PVM]])</f>
        <v>0</v>
      </c>
    </row>
    <row r="90" spans="2:9" ht="15" customHeight="1" outlineLevel="1" x14ac:dyDescent="0.25">
      <c r="B90" s="95">
        <v>140030</v>
      </c>
      <c r="C90" s="94" t="s">
        <v>73</v>
      </c>
      <c r="D90" s="130" t="s">
        <v>44</v>
      </c>
      <c r="E90" s="131"/>
      <c r="F90" s="148"/>
      <c r="G90" s="148"/>
      <c r="H90" s="149"/>
      <c r="I90" s="110">
        <f>+Table14[[#This Row],[Kiekis]]*(Table14[[#This Row],[Medžiagos ir gaminiai, EUR be PVM]]+Table14[[#This Row],[Mašinų ir mechanizmų darbas, EUR be PVM]]+Table14[[#This Row],[Darbo užmokestis ir pridėtinės išlaidos, EUR be PVM]])</f>
        <v>0</v>
      </c>
    </row>
    <row r="91" spans="2:9" ht="15" customHeight="1" outlineLevel="1" x14ac:dyDescent="0.25">
      <c r="B91" s="91">
        <v>140040</v>
      </c>
      <c r="C91" s="92" t="s">
        <v>23</v>
      </c>
      <c r="D91" s="133"/>
      <c r="E91" s="146"/>
      <c r="F91" s="111">
        <f>SUM(F92:F94)</f>
        <v>0</v>
      </c>
      <c r="G91" s="111">
        <f>SUM(G92:G94)</f>
        <v>0</v>
      </c>
      <c r="H91" s="111">
        <f>SUM(H92:H94)</f>
        <v>0</v>
      </c>
      <c r="I91" s="93">
        <f>SUM(F91:H91)</f>
        <v>0</v>
      </c>
    </row>
    <row r="92" spans="2:9" ht="15" outlineLevel="1" x14ac:dyDescent="0.25">
      <c r="B92" s="96">
        <v>140040</v>
      </c>
      <c r="C92" s="97" t="s">
        <v>579</v>
      </c>
      <c r="D92" s="130" t="s">
        <v>50</v>
      </c>
      <c r="E92" s="131"/>
      <c r="F92" s="148"/>
      <c r="G92" s="148"/>
      <c r="H92" s="149"/>
      <c r="I92" s="110">
        <f>+Table14[[#This Row],[Kiekis]]*(Table14[[#This Row],[Medžiagos ir gaminiai, EUR be PVM]]+Table14[[#This Row],[Mašinų ir mechanizmų darbas, EUR be PVM]]+Table14[[#This Row],[Darbo užmokestis ir pridėtinės išlaidos, EUR be PVM]])</f>
        <v>0</v>
      </c>
    </row>
    <row r="93" spans="2:9" ht="15" outlineLevel="1" x14ac:dyDescent="0.25">
      <c r="B93" s="96">
        <v>140040</v>
      </c>
      <c r="C93" s="94" t="s">
        <v>74</v>
      </c>
      <c r="D93" s="130" t="s">
        <v>50</v>
      </c>
      <c r="E93" s="131"/>
      <c r="F93" s="148"/>
      <c r="G93" s="148"/>
      <c r="H93" s="149"/>
      <c r="I93" s="110">
        <f>+Table14[[#This Row],[Kiekis]]*(Table14[[#This Row],[Medžiagos ir gaminiai, EUR be PVM]]+Table14[[#This Row],[Mašinų ir mechanizmų darbas, EUR be PVM]]+Table14[[#This Row],[Darbo užmokestis ir pridėtinės išlaidos, EUR be PVM]])</f>
        <v>0</v>
      </c>
    </row>
    <row r="94" spans="2:9" ht="15" customHeight="1" outlineLevel="1" x14ac:dyDescent="0.25">
      <c r="B94" s="96">
        <v>140040</v>
      </c>
      <c r="C94" s="94" t="s">
        <v>52</v>
      </c>
      <c r="D94" s="130" t="s">
        <v>50</v>
      </c>
      <c r="E94" s="131"/>
      <c r="F94" s="148"/>
      <c r="G94" s="148"/>
      <c r="H94" s="149"/>
      <c r="I94" s="110">
        <f>+Table14[[#This Row],[Kiekis]]*(Table14[[#This Row],[Medžiagos ir gaminiai, EUR be PVM]]+Table14[[#This Row],[Mašinų ir mechanizmų darbas, EUR be PVM]]+Table14[[#This Row],[Darbo užmokestis ir pridėtinės išlaidos, EUR be PVM]])</f>
        <v>0</v>
      </c>
    </row>
    <row r="95" spans="2:9" ht="30" customHeight="1" x14ac:dyDescent="0.25">
      <c r="B95" s="98">
        <v>150000</v>
      </c>
      <c r="C95" s="99" t="s">
        <v>24</v>
      </c>
      <c r="D95" s="134"/>
      <c r="E95" s="144"/>
      <c r="F95" s="112">
        <f>SUM(F96+F114+F116+F118+F121)</f>
        <v>0</v>
      </c>
      <c r="G95" s="112">
        <f>SUM(G96+G114+G116+G118+G121)</f>
        <v>0</v>
      </c>
      <c r="H95" s="112">
        <f>SUM(H96+H114+H116+H118+H121)</f>
        <v>0</v>
      </c>
      <c r="I95" s="86">
        <f>SUM(F95:H95)</f>
        <v>0</v>
      </c>
    </row>
    <row r="96" spans="2:9" ht="15" customHeight="1" outlineLevel="1" x14ac:dyDescent="0.25">
      <c r="B96" s="91">
        <v>150010</v>
      </c>
      <c r="C96" s="92" t="s">
        <v>25</v>
      </c>
      <c r="D96" s="133"/>
      <c r="E96" s="146"/>
      <c r="F96" s="111">
        <f>SUM(F97:F113)</f>
        <v>0</v>
      </c>
      <c r="G96" s="111">
        <f>SUM(G97:G113)</f>
        <v>0</v>
      </c>
      <c r="H96" s="111">
        <f>SUM(H97:H113)</f>
        <v>0</v>
      </c>
      <c r="I96" s="93">
        <f>SUM(F96:H96)</f>
        <v>0</v>
      </c>
    </row>
    <row r="97" spans="2:9" ht="15" outlineLevel="1" x14ac:dyDescent="0.25">
      <c r="B97" s="96">
        <v>150010</v>
      </c>
      <c r="C97" s="94" t="s">
        <v>575</v>
      </c>
      <c r="D97" s="130" t="s">
        <v>48</v>
      </c>
      <c r="E97" s="131"/>
      <c r="F97" s="148"/>
      <c r="G97" s="148"/>
      <c r="H97" s="149"/>
      <c r="I97" s="110">
        <f>+Table14[[#This Row],[Kiekis]]*(Table14[[#This Row],[Medžiagos ir gaminiai, EUR be PVM]]+Table14[[#This Row],[Mašinų ir mechanizmų darbas, EUR be PVM]]+Table14[[#This Row],[Darbo užmokestis ir pridėtinės išlaidos, EUR be PVM]])</f>
        <v>0</v>
      </c>
    </row>
    <row r="98" spans="2:9" ht="15" outlineLevel="1" x14ac:dyDescent="0.25">
      <c r="B98" s="96">
        <v>150010</v>
      </c>
      <c r="C98" s="94" t="s">
        <v>576</v>
      </c>
      <c r="D98" s="130" t="s">
        <v>44</v>
      </c>
      <c r="E98" s="131"/>
      <c r="F98" s="148"/>
      <c r="G98" s="148"/>
      <c r="H98" s="149"/>
      <c r="I98" s="110">
        <f>+Table14[[#This Row],[Kiekis]]*(Table14[[#This Row],[Medžiagos ir gaminiai, EUR be PVM]]+Table14[[#This Row],[Mašinų ir mechanizmų darbas, EUR be PVM]]+Table14[[#This Row],[Darbo užmokestis ir pridėtinės išlaidos, EUR be PVM]])</f>
        <v>0</v>
      </c>
    </row>
    <row r="99" spans="2:9" ht="15" outlineLevel="1" x14ac:dyDescent="0.25">
      <c r="B99" s="96">
        <v>150010</v>
      </c>
      <c r="C99" s="94" t="s">
        <v>568</v>
      </c>
      <c r="D99" s="130" t="s">
        <v>48</v>
      </c>
      <c r="E99" s="131"/>
      <c r="F99" s="148"/>
      <c r="G99" s="148"/>
      <c r="H99" s="149"/>
      <c r="I99" s="110">
        <f>+Table14[[#This Row],[Kiekis]]*(Table14[[#This Row],[Medžiagos ir gaminiai, EUR be PVM]]+Table14[[#This Row],[Mašinų ir mechanizmų darbas, EUR be PVM]]+Table14[[#This Row],[Darbo užmokestis ir pridėtinės išlaidos, EUR be PVM]])</f>
        <v>0</v>
      </c>
    </row>
    <row r="100" spans="2:9" ht="15" customHeight="1" outlineLevel="1" x14ac:dyDescent="0.25">
      <c r="B100" s="100">
        <v>150010</v>
      </c>
      <c r="C100" s="101" t="s">
        <v>569</v>
      </c>
      <c r="D100" s="130" t="s">
        <v>44</v>
      </c>
      <c r="E100" s="131"/>
      <c r="F100" s="148"/>
      <c r="G100" s="148"/>
      <c r="H100" s="149"/>
      <c r="I100" s="110">
        <f>+Table14[[#This Row],[Kiekis]]*(Table14[[#This Row],[Medžiagos ir gaminiai, EUR be PVM]]+Table14[[#This Row],[Mašinų ir mechanizmų darbas, EUR be PVM]]+Table14[[#This Row],[Darbo užmokestis ir pridėtinės išlaidos, EUR be PVM]])</f>
        <v>0</v>
      </c>
    </row>
    <row r="101" spans="2:9" ht="15" customHeight="1" outlineLevel="1" x14ac:dyDescent="0.25">
      <c r="B101" s="100">
        <v>150010</v>
      </c>
      <c r="C101" s="101" t="s">
        <v>570</v>
      </c>
      <c r="D101" s="130" t="s">
        <v>48</v>
      </c>
      <c r="E101" s="131"/>
      <c r="F101" s="148"/>
      <c r="G101" s="148"/>
      <c r="H101" s="149"/>
      <c r="I101" s="110">
        <f>+Table14[[#This Row],[Kiekis]]*(Table14[[#This Row],[Medžiagos ir gaminiai, EUR be PVM]]+Table14[[#This Row],[Mašinų ir mechanizmų darbas, EUR be PVM]]+Table14[[#This Row],[Darbo užmokestis ir pridėtinės išlaidos, EUR be PVM]])</f>
        <v>0</v>
      </c>
    </row>
    <row r="102" spans="2:9" ht="30" customHeight="1" outlineLevel="1" x14ac:dyDescent="0.25">
      <c r="B102" s="96">
        <v>150010</v>
      </c>
      <c r="C102" s="94" t="s">
        <v>571</v>
      </c>
      <c r="D102" s="130" t="s">
        <v>48</v>
      </c>
      <c r="E102" s="131"/>
      <c r="F102" s="148"/>
      <c r="G102" s="148"/>
      <c r="H102" s="149"/>
      <c r="I102" s="110">
        <f>+Table14[[#This Row],[Kiekis]]*(Table14[[#This Row],[Medžiagos ir gaminiai, EUR be PVM]]+Table14[[#This Row],[Mašinų ir mechanizmų darbas, EUR be PVM]]+Table14[[#This Row],[Darbo užmokestis ir pridėtinės išlaidos, EUR be PVM]])</f>
        <v>0</v>
      </c>
    </row>
    <row r="103" spans="2:9" ht="30" customHeight="1" outlineLevel="1" x14ac:dyDescent="0.25">
      <c r="B103" s="96">
        <v>150010</v>
      </c>
      <c r="C103" s="94" t="s">
        <v>561</v>
      </c>
      <c r="D103" s="130" t="s">
        <v>48</v>
      </c>
      <c r="E103" s="131"/>
      <c r="F103" s="148"/>
      <c r="G103" s="148"/>
      <c r="H103" s="149"/>
      <c r="I103" s="110">
        <f>+Table14[[#This Row],[Kiekis]]*(Table14[[#This Row],[Medžiagos ir gaminiai, EUR be PVM]]+Table14[[#This Row],[Mašinų ir mechanizmų darbas, EUR be PVM]]+Table14[[#This Row],[Darbo užmokestis ir pridėtinės išlaidos, EUR be PVM]])</f>
        <v>0</v>
      </c>
    </row>
    <row r="104" spans="2:9" ht="30" customHeight="1" outlineLevel="1" x14ac:dyDescent="0.25">
      <c r="B104" s="96">
        <v>150010</v>
      </c>
      <c r="C104" s="94" t="s">
        <v>562</v>
      </c>
      <c r="D104" s="130" t="s">
        <v>48</v>
      </c>
      <c r="E104" s="131"/>
      <c r="F104" s="148"/>
      <c r="G104" s="148"/>
      <c r="H104" s="149"/>
      <c r="I104" s="110">
        <f>+Table14[[#This Row],[Kiekis]]*(Table14[[#This Row],[Medžiagos ir gaminiai, EUR be PVM]]+Table14[[#This Row],[Mašinų ir mechanizmų darbas, EUR be PVM]]+Table14[[#This Row],[Darbo užmokestis ir pridėtinės išlaidos, EUR be PVM]])</f>
        <v>0</v>
      </c>
    </row>
    <row r="105" spans="2:9" ht="30" customHeight="1" outlineLevel="1" x14ac:dyDescent="0.25">
      <c r="B105" s="96">
        <v>150010</v>
      </c>
      <c r="C105" s="94" t="s">
        <v>563</v>
      </c>
      <c r="D105" s="130" t="s">
        <v>48</v>
      </c>
      <c r="E105" s="131"/>
      <c r="F105" s="148"/>
      <c r="G105" s="148"/>
      <c r="H105" s="149"/>
      <c r="I105" s="110">
        <f>+Table14[[#This Row],[Kiekis]]*(Table14[[#This Row],[Medžiagos ir gaminiai, EUR be PVM]]+Table14[[#This Row],[Mašinų ir mechanizmų darbas, EUR be PVM]]+Table14[[#This Row],[Darbo užmokestis ir pridėtinės išlaidos, EUR be PVM]])</f>
        <v>0</v>
      </c>
    </row>
    <row r="106" spans="2:9" ht="30" customHeight="1" outlineLevel="1" x14ac:dyDescent="0.25">
      <c r="B106" s="96">
        <v>150010</v>
      </c>
      <c r="C106" s="94" t="s">
        <v>564</v>
      </c>
      <c r="D106" s="130" t="s">
        <v>48</v>
      </c>
      <c r="E106" s="131"/>
      <c r="F106" s="148"/>
      <c r="G106" s="148"/>
      <c r="H106" s="149"/>
      <c r="I106" s="110">
        <f>+Table14[[#This Row],[Kiekis]]*(Table14[[#This Row],[Medžiagos ir gaminiai, EUR be PVM]]+Table14[[#This Row],[Mašinų ir mechanizmų darbas, EUR be PVM]]+Table14[[#This Row],[Darbo užmokestis ir pridėtinės išlaidos, EUR be PVM]])</f>
        <v>0</v>
      </c>
    </row>
    <row r="107" spans="2:9" ht="30" customHeight="1" outlineLevel="1" x14ac:dyDescent="0.25">
      <c r="B107" s="96">
        <v>150010</v>
      </c>
      <c r="C107" s="94" t="s">
        <v>565</v>
      </c>
      <c r="D107" s="130" t="s">
        <v>48</v>
      </c>
      <c r="E107" s="131"/>
      <c r="F107" s="148"/>
      <c r="G107" s="148"/>
      <c r="H107" s="149"/>
      <c r="I107" s="110">
        <f>+Table14[[#This Row],[Kiekis]]*(Table14[[#This Row],[Medžiagos ir gaminiai, EUR be PVM]]+Table14[[#This Row],[Mašinų ir mechanizmų darbas, EUR be PVM]]+Table14[[#This Row],[Darbo užmokestis ir pridėtinės išlaidos, EUR be PVM]])</f>
        <v>0</v>
      </c>
    </row>
    <row r="108" spans="2:9" ht="15" customHeight="1" outlineLevel="1" x14ac:dyDescent="0.25">
      <c r="B108" s="102">
        <v>150010</v>
      </c>
      <c r="C108" s="103" t="s">
        <v>567</v>
      </c>
      <c r="D108" s="130" t="s">
        <v>48</v>
      </c>
      <c r="E108" s="131"/>
      <c r="F108" s="148"/>
      <c r="G108" s="148"/>
      <c r="H108" s="149"/>
      <c r="I108" s="110">
        <f>+Table14[[#This Row],[Kiekis]]*(Table14[[#This Row],[Medžiagos ir gaminiai, EUR be PVM]]+Table14[[#This Row],[Mašinų ir mechanizmų darbas, EUR be PVM]]+Table14[[#This Row],[Darbo užmokestis ir pridėtinės išlaidos, EUR be PVM]])</f>
        <v>0</v>
      </c>
    </row>
    <row r="109" spans="2:9" ht="15" customHeight="1" outlineLevel="1" x14ac:dyDescent="0.25">
      <c r="B109" s="102">
        <v>150010</v>
      </c>
      <c r="C109" s="103" t="s">
        <v>566</v>
      </c>
      <c r="D109" s="130" t="s">
        <v>48</v>
      </c>
      <c r="E109" s="131"/>
      <c r="F109" s="148"/>
      <c r="G109" s="148"/>
      <c r="H109" s="149"/>
      <c r="I109" s="110">
        <f>+Table14[[#This Row],[Kiekis]]*(Table14[[#This Row],[Medžiagos ir gaminiai, EUR be PVM]]+Table14[[#This Row],[Mašinų ir mechanizmų darbas, EUR be PVM]]+Table14[[#This Row],[Darbo užmokestis ir pridėtinės išlaidos, EUR be PVM]])</f>
        <v>0</v>
      </c>
    </row>
    <row r="110" spans="2:9" ht="15" customHeight="1" outlineLevel="1" x14ac:dyDescent="0.25">
      <c r="B110" s="96">
        <v>150010</v>
      </c>
      <c r="C110" s="94" t="s">
        <v>53</v>
      </c>
      <c r="D110" s="130" t="s">
        <v>48</v>
      </c>
      <c r="E110" s="131"/>
      <c r="F110" s="148"/>
      <c r="G110" s="148"/>
      <c r="H110" s="149"/>
      <c r="I110" s="110">
        <f>+Table14[[#This Row],[Kiekis]]*(Table14[[#This Row],[Medžiagos ir gaminiai, EUR be PVM]]+Table14[[#This Row],[Mašinų ir mechanizmų darbas, EUR be PVM]]+Table14[[#This Row],[Darbo užmokestis ir pridėtinės išlaidos, EUR be PVM]])</f>
        <v>0</v>
      </c>
    </row>
    <row r="111" spans="2:9" ht="15" customHeight="1" outlineLevel="1" x14ac:dyDescent="0.25">
      <c r="B111" s="96">
        <v>150010</v>
      </c>
      <c r="C111" s="94" t="s">
        <v>88</v>
      </c>
      <c r="D111" s="130" t="s">
        <v>48</v>
      </c>
      <c r="E111" s="131"/>
      <c r="F111" s="148"/>
      <c r="G111" s="148"/>
      <c r="H111" s="149"/>
      <c r="I111" s="110">
        <f>+Table14[[#This Row],[Kiekis]]*(Table14[[#This Row],[Medžiagos ir gaminiai, EUR be PVM]]+Table14[[#This Row],[Mašinų ir mechanizmų darbas, EUR be PVM]]+Table14[[#This Row],[Darbo užmokestis ir pridėtinės išlaidos, EUR be PVM]])</f>
        <v>0</v>
      </c>
    </row>
    <row r="112" spans="2:9" ht="15" customHeight="1" outlineLevel="1" x14ac:dyDescent="0.25">
      <c r="B112" s="104">
        <v>150010</v>
      </c>
      <c r="C112" s="103" t="s">
        <v>54</v>
      </c>
      <c r="D112" s="130" t="s">
        <v>48</v>
      </c>
      <c r="E112" s="131"/>
      <c r="F112" s="148"/>
      <c r="G112" s="148"/>
      <c r="H112" s="149"/>
      <c r="I112" s="110">
        <f>+Table14[[#This Row],[Kiekis]]*(Table14[[#This Row],[Medžiagos ir gaminiai, EUR be PVM]]+Table14[[#This Row],[Mašinų ir mechanizmų darbas, EUR be PVM]]+Table14[[#This Row],[Darbo užmokestis ir pridėtinės išlaidos, EUR be PVM]])</f>
        <v>0</v>
      </c>
    </row>
    <row r="113" spans="2:16" ht="15" customHeight="1" outlineLevel="1" x14ac:dyDescent="0.25">
      <c r="B113" s="104">
        <v>150010</v>
      </c>
      <c r="C113" s="103" t="s">
        <v>55</v>
      </c>
      <c r="D113" s="130" t="s">
        <v>48</v>
      </c>
      <c r="E113" s="131"/>
      <c r="F113" s="148"/>
      <c r="G113" s="148"/>
      <c r="H113" s="149"/>
      <c r="I113" s="110">
        <f>+Table14[[#This Row],[Kiekis]]*(Table14[[#This Row],[Medžiagos ir gaminiai, EUR be PVM]]+Table14[[#This Row],[Mašinų ir mechanizmų darbas, EUR be PVM]]+Table14[[#This Row],[Darbo užmokestis ir pridėtinės išlaidos, EUR be PVM]])</f>
        <v>0</v>
      </c>
    </row>
    <row r="114" spans="2:16" ht="15" customHeight="1" outlineLevel="1" x14ac:dyDescent="0.25">
      <c r="B114" s="91">
        <v>150050</v>
      </c>
      <c r="C114" s="92" t="s">
        <v>26</v>
      </c>
      <c r="D114" s="133"/>
      <c r="E114" s="146"/>
      <c r="F114" s="111">
        <f>SUM(F115)</f>
        <v>0</v>
      </c>
      <c r="G114" s="111">
        <f>SUM(G115)</f>
        <v>0</v>
      </c>
      <c r="H114" s="111">
        <f>SUM(H115)</f>
        <v>0</v>
      </c>
      <c r="I114" s="93">
        <f>SUM(F114:H114)</f>
        <v>0</v>
      </c>
    </row>
    <row r="115" spans="2:16" s="70" customFormat="1" ht="15" customHeight="1" outlineLevel="1" x14ac:dyDescent="0.25">
      <c r="B115" s="95">
        <v>150050</v>
      </c>
      <c r="C115" s="105" t="s">
        <v>56</v>
      </c>
      <c r="D115" s="130" t="s">
        <v>48</v>
      </c>
      <c r="E115" s="131"/>
      <c r="F115" s="148"/>
      <c r="G115" s="148"/>
      <c r="H115" s="149"/>
      <c r="I115" s="110">
        <f>+Table14[[#This Row],[Kiekis]]*(Table14[[#This Row],[Medžiagos ir gaminiai, EUR be PVM]]+Table14[[#This Row],[Mašinų ir mechanizmų darbas, EUR be PVM]]+Table14[[#This Row],[Darbo užmokestis ir pridėtinės išlaidos, EUR be PVM]])</f>
        <v>0</v>
      </c>
      <c r="L115" s="69"/>
      <c r="P115" s="69"/>
    </row>
    <row r="116" spans="2:16" ht="15" customHeight="1" outlineLevel="1" x14ac:dyDescent="0.25">
      <c r="B116" s="91">
        <v>150060</v>
      </c>
      <c r="C116" s="92" t="s">
        <v>57</v>
      </c>
      <c r="D116" s="133"/>
      <c r="E116" s="146"/>
      <c r="F116" s="111">
        <f>SUM(F117)</f>
        <v>0</v>
      </c>
      <c r="G116" s="111">
        <f>SUM(G117)</f>
        <v>0</v>
      </c>
      <c r="H116" s="111">
        <f>SUM(H117)</f>
        <v>0</v>
      </c>
      <c r="I116" s="93">
        <f>SUM(F116:H116)</f>
        <v>0</v>
      </c>
      <c r="P116" s="70"/>
    </row>
    <row r="117" spans="2:16" s="70" customFormat="1" ht="15" customHeight="1" outlineLevel="1" x14ac:dyDescent="0.25">
      <c r="B117" s="95">
        <v>150060</v>
      </c>
      <c r="C117" s="94" t="s">
        <v>58</v>
      </c>
      <c r="D117" s="130" t="s">
        <v>48</v>
      </c>
      <c r="E117" s="131"/>
      <c r="F117" s="148"/>
      <c r="G117" s="148"/>
      <c r="H117" s="149"/>
      <c r="I117" s="110">
        <f>+Table14[[#This Row],[Kiekis]]*(Table14[[#This Row],[Medžiagos ir gaminiai, EUR be PVM]]+Table14[[#This Row],[Mašinų ir mechanizmų darbas, EUR be PVM]]+Table14[[#This Row],[Darbo užmokestis ir pridėtinės išlaidos, EUR be PVM]])</f>
        <v>0</v>
      </c>
      <c r="P117" s="69"/>
    </row>
    <row r="118" spans="2:16" ht="15" customHeight="1" outlineLevel="1" x14ac:dyDescent="0.25">
      <c r="B118" s="91">
        <v>150070</v>
      </c>
      <c r="C118" s="92" t="s">
        <v>59</v>
      </c>
      <c r="D118" s="133"/>
      <c r="E118" s="146"/>
      <c r="F118" s="111">
        <f>SUM(F119:F120)</f>
        <v>0</v>
      </c>
      <c r="G118" s="111">
        <f>SUM(G119:G120)</f>
        <v>0</v>
      </c>
      <c r="H118" s="111">
        <f>SUM(H119:H120)</f>
        <v>0</v>
      </c>
      <c r="I118" s="93">
        <f>SUM(F118:H118)</f>
        <v>0</v>
      </c>
      <c r="P118" s="70"/>
    </row>
    <row r="119" spans="2:16" s="70" customFormat="1" ht="15" customHeight="1" outlineLevel="1" x14ac:dyDescent="0.25">
      <c r="B119" s="95">
        <v>150070</v>
      </c>
      <c r="C119" s="94" t="s">
        <v>60</v>
      </c>
      <c r="D119" s="130" t="s">
        <v>48</v>
      </c>
      <c r="E119" s="131"/>
      <c r="F119" s="148"/>
      <c r="G119" s="148"/>
      <c r="H119" s="149"/>
      <c r="I119" s="110">
        <f>+Table14[[#This Row],[Kiekis]]*(Table14[[#This Row],[Medžiagos ir gaminiai, EUR be PVM]]+Table14[[#This Row],[Mašinų ir mechanizmų darbas, EUR be PVM]]+Table14[[#This Row],[Darbo užmokestis ir pridėtinės išlaidos, EUR be PVM]])</f>
        <v>0</v>
      </c>
      <c r="P119" s="69"/>
    </row>
    <row r="120" spans="2:16" ht="15" customHeight="1" outlineLevel="1" x14ac:dyDescent="0.25">
      <c r="B120" s="96">
        <v>150070</v>
      </c>
      <c r="C120" s="94" t="s">
        <v>75</v>
      </c>
      <c r="D120" s="130" t="s">
        <v>48</v>
      </c>
      <c r="E120" s="131"/>
      <c r="F120" s="148"/>
      <c r="G120" s="148"/>
      <c r="H120" s="149"/>
      <c r="I120" s="110">
        <f>+Table14[[#This Row],[Kiekis]]*(Table14[[#This Row],[Medžiagos ir gaminiai, EUR be PVM]]+Table14[[#This Row],[Mašinų ir mechanizmų darbas, EUR be PVM]]+Table14[[#This Row],[Darbo užmokestis ir pridėtinės išlaidos, EUR be PVM]])</f>
        <v>0</v>
      </c>
      <c r="P120" s="70"/>
    </row>
    <row r="121" spans="2:16" ht="15" customHeight="1" outlineLevel="1" x14ac:dyDescent="0.25">
      <c r="B121" s="91">
        <v>150090</v>
      </c>
      <c r="C121" s="92" t="s">
        <v>61</v>
      </c>
      <c r="D121" s="133"/>
      <c r="E121" s="146"/>
      <c r="F121" s="111">
        <f>SUM(F122)</f>
        <v>0</v>
      </c>
      <c r="G121" s="111">
        <f>SUM(G122)</f>
        <v>0</v>
      </c>
      <c r="H121" s="111">
        <f>SUM(H122)</f>
        <v>0</v>
      </c>
      <c r="I121" s="93">
        <f>SUM(F121:H121)</f>
        <v>0</v>
      </c>
    </row>
    <row r="122" spans="2:16" s="70" customFormat="1" ht="15" outlineLevel="1" x14ac:dyDescent="0.25">
      <c r="B122" s="95">
        <v>150090</v>
      </c>
      <c r="C122" s="94" t="s">
        <v>62</v>
      </c>
      <c r="D122" s="130" t="s">
        <v>48</v>
      </c>
      <c r="E122" s="131"/>
      <c r="F122" s="148"/>
      <c r="G122" s="148"/>
      <c r="H122" s="149"/>
      <c r="I122" s="110">
        <f>+Table14[[#This Row],[Kiekis]]*(Table14[[#This Row],[Medžiagos ir gaminiai, EUR be PVM]]+Table14[[#This Row],[Mašinų ir mechanizmų darbas, EUR be PVM]]+Table14[[#This Row],[Darbo užmokestis ir pridėtinės išlaidos, EUR be PVM]])</f>
        <v>0</v>
      </c>
      <c r="P122" s="69"/>
    </row>
    <row r="123" spans="2:16" ht="15" x14ac:dyDescent="0.25">
      <c r="B123" s="83">
        <v>160000</v>
      </c>
      <c r="C123" s="89" t="s">
        <v>28</v>
      </c>
      <c r="D123" s="134"/>
      <c r="E123" s="144"/>
      <c r="F123" s="112">
        <f>SUM(F124+F127)</f>
        <v>0</v>
      </c>
      <c r="G123" s="112">
        <f>SUM(G124+G127)</f>
        <v>0</v>
      </c>
      <c r="H123" s="112">
        <f>SUM(H124+H127)</f>
        <v>0</v>
      </c>
      <c r="I123" s="86">
        <f>SUM(F123:H123)</f>
        <v>0</v>
      </c>
      <c r="P123" s="70"/>
    </row>
    <row r="124" spans="2:16" ht="15" customHeight="1" outlineLevel="1" x14ac:dyDescent="0.25">
      <c r="B124" s="91">
        <v>160010</v>
      </c>
      <c r="C124" s="92" t="s">
        <v>29</v>
      </c>
      <c r="D124" s="133"/>
      <c r="E124" s="146"/>
      <c r="F124" s="111">
        <f>SUM(F125:F126)</f>
        <v>0</v>
      </c>
      <c r="G124" s="111">
        <f>SUM(G125:G126)</f>
        <v>0</v>
      </c>
      <c r="H124" s="111">
        <f>SUM(H125:H126)</f>
        <v>0</v>
      </c>
      <c r="I124" s="93">
        <f>SUM(F124:H124)</f>
        <v>0</v>
      </c>
    </row>
    <row r="125" spans="2:16" ht="15" outlineLevel="1" x14ac:dyDescent="0.25">
      <c r="B125" s="96">
        <v>160010</v>
      </c>
      <c r="C125" s="94" t="s">
        <v>76</v>
      </c>
      <c r="D125" s="130" t="s">
        <v>44</v>
      </c>
      <c r="E125" s="131"/>
      <c r="F125" s="148"/>
      <c r="G125" s="148"/>
      <c r="H125" s="149"/>
      <c r="I125" s="110">
        <f>+Table14[[#This Row],[Kiekis]]*(Table14[[#This Row],[Medžiagos ir gaminiai, EUR be PVM]]+Table14[[#This Row],[Mašinų ir mechanizmų darbas, EUR be PVM]]+Table14[[#This Row],[Darbo užmokestis ir pridėtinės išlaidos, EUR be PVM]])</f>
        <v>0</v>
      </c>
    </row>
    <row r="126" spans="2:16" ht="15" outlineLevel="1" x14ac:dyDescent="0.25">
      <c r="B126" s="96">
        <v>160010</v>
      </c>
      <c r="C126" s="94" t="s">
        <v>77</v>
      </c>
      <c r="D126" s="130" t="s">
        <v>44</v>
      </c>
      <c r="E126" s="131"/>
      <c r="F126" s="148"/>
      <c r="G126" s="148"/>
      <c r="H126" s="149"/>
      <c r="I126" s="110">
        <f>+Table14[[#This Row],[Kiekis]]*(Table14[[#This Row],[Medžiagos ir gaminiai, EUR be PVM]]+Table14[[#This Row],[Mašinų ir mechanizmų darbas, EUR be PVM]]+Table14[[#This Row],[Darbo užmokestis ir pridėtinės išlaidos, EUR be PVM]])</f>
        <v>0</v>
      </c>
    </row>
    <row r="127" spans="2:16" ht="15" customHeight="1" outlineLevel="1" x14ac:dyDescent="0.25">
      <c r="B127" s="91">
        <v>160030</v>
      </c>
      <c r="C127" s="92" t="s">
        <v>29</v>
      </c>
      <c r="D127" s="133"/>
      <c r="E127" s="146"/>
      <c r="F127" s="111">
        <f>SUM(F128)</f>
        <v>0</v>
      </c>
      <c r="G127" s="111">
        <f>SUM(G128)</f>
        <v>0</v>
      </c>
      <c r="H127" s="111">
        <f>SUM(H128)</f>
        <v>0</v>
      </c>
      <c r="I127" s="93">
        <f>SUM(F127:H127)</f>
        <v>0</v>
      </c>
    </row>
    <row r="128" spans="2:16" ht="15" outlineLevel="1" x14ac:dyDescent="0.25">
      <c r="B128" s="96">
        <v>160030</v>
      </c>
      <c r="C128" s="94" t="s">
        <v>30</v>
      </c>
      <c r="D128" s="130" t="s">
        <v>48</v>
      </c>
      <c r="E128" s="131"/>
      <c r="F128" s="148"/>
      <c r="G128" s="148"/>
      <c r="H128" s="149"/>
      <c r="I128" s="110">
        <f>+Table14[[#This Row],[Kiekis]]*(Table14[[#This Row],[Medžiagos ir gaminiai, EUR be PVM]]+Table14[[#This Row],[Mašinų ir mechanizmų darbas, EUR be PVM]]+Table14[[#This Row],[Darbo užmokestis ir pridėtinės išlaidos, EUR be PVM]])</f>
        <v>0</v>
      </c>
    </row>
    <row r="129" spans="2:9" ht="15" x14ac:dyDescent="0.25">
      <c r="B129" s="83">
        <v>170000</v>
      </c>
      <c r="C129" s="89" t="s">
        <v>31</v>
      </c>
      <c r="D129" s="135"/>
      <c r="E129" s="144"/>
      <c r="F129" s="112">
        <f t="shared" ref="F129:H129" si="1">SUM(F130:F131)</f>
        <v>0</v>
      </c>
      <c r="G129" s="112">
        <f t="shared" si="1"/>
        <v>0</v>
      </c>
      <c r="H129" s="112">
        <f t="shared" si="1"/>
        <v>0</v>
      </c>
      <c r="I129" s="86">
        <f>SUM(F129:H129)</f>
        <v>0</v>
      </c>
    </row>
    <row r="130" spans="2:9" ht="15" outlineLevel="1" x14ac:dyDescent="0.25">
      <c r="B130" s="95">
        <v>170010</v>
      </c>
      <c r="C130" s="94" t="s">
        <v>64</v>
      </c>
      <c r="D130" s="130" t="s">
        <v>48</v>
      </c>
      <c r="E130" s="131"/>
      <c r="F130" s="148"/>
      <c r="G130" s="148"/>
      <c r="H130" s="149"/>
      <c r="I130" s="110">
        <f>+Table14[[#This Row],[Kiekis]]*(Table14[[#This Row],[Medžiagos ir gaminiai, EUR be PVM]]+Table14[[#This Row],[Mašinų ir mechanizmų darbas, EUR be PVM]]+Table14[[#This Row],[Darbo užmokestis ir pridėtinės išlaidos, EUR be PVM]])</f>
        <v>0</v>
      </c>
    </row>
    <row r="131" spans="2:9" ht="15" outlineLevel="1" x14ac:dyDescent="0.25">
      <c r="B131" s="95">
        <v>170020</v>
      </c>
      <c r="C131" s="94" t="s">
        <v>33</v>
      </c>
      <c r="D131" s="130" t="s">
        <v>48</v>
      </c>
      <c r="E131" s="131"/>
      <c r="F131" s="148"/>
      <c r="G131" s="148"/>
      <c r="H131" s="149"/>
      <c r="I131" s="110">
        <f>+Table14[[#This Row],[Kiekis]]*(Table14[[#This Row],[Medžiagos ir gaminiai, EUR be PVM]]+Table14[[#This Row],[Mašinų ir mechanizmų darbas, EUR be PVM]]+Table14[[#This Row],[Darbo užmokestis ir pridėtinės išlaidos, EUR be PVM]])</f>
        <v>0</v>
      </c>
    </row>
    <row r="132" spans="2:9" ht="15" x14ac:dyDescent="0.25">
      <c r="B132" s="83">
        <v>190000</v>
      </c>
      <c r="C132" s="89" t="s">
        <v>34</v>
      </c>
      <c r="D132" s="135"/>
      <c r="E132" s="145"/>
      <c r="F132" s="112">
        <f>SUM(F133+F138+F141+F143)</f>
        <v>0</v>
      </c>
      <c r="G132" s="112">
        <f>SUM(G133+G138+G141+G143)</f>
        <v>0</v>
      </c>
      <c r="H132" s="112">
        <f>SUM(H133+H138+H141+H143)</f>
        <v>0</v>
      </c>
      <c r="I132" s="86">
        <f>SUM(F132:H132)</f>
        <v>0</v>
      </c>
    </row>
    <row r="133" spans="2:9" ht="15" customHeight="1" outlineLevel="1" x14ac:dyDescent="0.25">
      <c r="B133" s="91">
        <v>190040</v>
      </c>
      <c r="C133" s="92" t="s">
        <v>65</v>
      </c>
      <c r="D133" s="133"/>
      <c r="E133" s="147"/>
      <c r="F133" s="111">
        <f>SUM(F134:F137)</f>
        <v>0</v>
      </c>
      <c r="G133" s="111">
        <f>SUM(G134:G137)</f>
        <v>0</v>
      </c>
      <c r="H133" s="111">
        <f>SUM(H134:H137)</f>
        <v>0</v>
      </c>
      <c r="I133" s="93">
        <f>SUM(F133:H133)</f>
        <v>0</v>
      </c>
    </row>
    <row r="134" spans="2:9" ht="15" outlineLevel="1" x14ac:dyDescent="0.25">
      <c r="B134" s="96">
        <v>190040</v>
      </c>
      <c r="C134" s="94" t="s">
        <v>66</v>
      </c>
      <c r="D134" s="130" t="s">
        <v>44</v>
      </c>
      <c r="E134" s="131"/>
      <c r="F134" s="148"/>
      <c r="G134" s="148"/>
      <c r="H134" s="149"/>
      <c r="I134" s="110">
        <f>+Table14[[#This Row],[Kiekis]]*(Table14[[#This Row],[Medžiagos ir gaminiai, EUR be PVM]]+Table14[[#This Row],[Mašinų ir mechanizmų darbas, EUR be PVM]]+Table14[[#This Row],[Darbo užmokestis ir pridėtinės išlaidos, EUR be PVM]])</f>
        <v>0</v>
      </c>
    </row>
    <row r="135" spans="2:9" ht="15" outlineLevel="1" x14ac:dyDescent="0.25">
      <c r="B135" s="96">
        <v>190040</v>
      </c>
      <c r="C135" s="94" t="s">
        <v>67</v>
      </c>
      <c r="D135" s="130" t="s">
        <v>44</v>
      </c>
      <c r="E135" s="131"/>
      <c r="F135" s="148"/>
      <c r="G135" s="148"/>
      <c r="H135" s="149"/>
      <c r="I135" s="110">
        <f>+Table14[[#This Row],[Kiekis]]*(Table14[[#This Row],[Medžiagos ir gaminiai, EUR be PVM]]+Table14[[#This Row],[Mašinų ir mechanizmų darbas, EUR be PVM]]+Table14[[#This Row],[Darbo užmokestis ir pridėtinės išlaidos, EUR be PVM]])</f>
        <v>0</v>
      </c>
    </row>
    <row r="136" spans="2:9" ht="15" outlineLevel="1" x14ac:dyDescent="0.25">
      <c r="B136" s="96">
        <v>190040</v>
      </c>
      <c r="C136" s="94" t="s">
        <v>68</v>
      </c>
      <c r="D136" s="130" t="s">
        <v>44</v>
      </c>
      <c r="E136" s="131"/>
      <c r="F136" s="148"/>
      <c r="G136" s="148"/>
      <c r="H136" s="149"/>
      <c r="I136" s="110">
        <f>+Table14[[#This Row],[Kiekis]]*(Table14[[#This Row],[Medžiagos ir gaminiai, EUR be PVM]]+Table14[[#This Row],[Mašinų ir mechanizmų darbas, EUR be PVM]]+Table14[[#This Row],[Darbo užmokestis ir pridėtinės išlaidos, EUR be PVM]])</f>
        <v>0</v>
      </c>
    </row>
    <row r="137" spans="2:9" ht="15" outlineLevel="1" x14ac:dyDescent="0.25">
      <c r="B137" s="96">
        <v>190040</v>
      </c>
      <c r="C137" s="94" t="s">
        <v>78</v>
      </c>
      <c r="D137" s="130" t="s">
        <v>44</v>
      </c>
      <c r="E137" s="131"/>
      <c r="F137" s="148"/>
      <c r="G137" s="148"/>
      <c r="H137" s="149"/>
      <c r="I137" s="110">
        <f>+Table14[[#This Row],[Kiekis]]*(Table14[[#This Row],[Medžiagos ir gaminiai, EUR be PVM]]+Table14[[#This Row],[Mašinų ir mechanizmų darbas, EUR be PVM]]+Table14[[#This Row],[Darbo užmokestis ir pridėtinės išlaidos, EUR be PVM]])</f>
        <v>0</v>
      </c>
    </row>
    <row r="138" spans="2:9" ht="15" customHeight="1" outlineLevel="1" x14ac:dyDescent="0.25">
      <c r="B138" s="91">
        <v>190050</v>
      </c>
      <c r="C138" s="92" t="s">
        <v>35</v>
      </c>
      <c r="D138" s="133"/>
      <c r="E138" s="147"/>
      <c r="F138" s="111">
        <f>SUM(F139:F140)</f>
        <v>0</v>
      </c>
      <c r="G138" s="111">
        <f>SUM(G139:G140)</f>
        <v>0</v>
      </c>
      <c r="H138" s="111">
        <f>SUM(H139:H140)</f>
        <v>0</v>
      </c>
      <c r="I138" s="93">
        <f>SUM(F138:H138)</f>
        <v>0</v>
      </c>
    </row>
    <row r="139" spans="2:9" ht="15" outlineLevel="1" x14ac:dyDescent="0.25">
      <c r="B139" s="96">
        <v>190050</v>
      </c>
      <c r="C139" s="94" t="s">
        <v>69</v>
      </c>
      <c r="D139" s="130" t="s">
        <v>44</v>
      </c>
      <c r="E139" s="131"/>
      <c r="F139" s="148"/>
      <c r="G139" s="148"/>
      <c r="H139" s="149"/>
      <c r="I139" s="110">
        <f>+Table14[[#This Row],[Kiekis]]*(Table14[[#This Row],[Medžiagos ir gaminiai, EUR be PVM]]+Table14[[#This Row],[Mašinų ir mechanizmų darbas, EUR be PVM]]+Table14[[#This Row],[Darbo užmokestis ir pridėtinės išlaidos, EUR be PVM]])</f>
        <v>0</v>
      </c>
    </row>
    <row r="140" spans="2:9" ht="15" outlineLevel="1" x14ac:dyDescent="0.25">
      <c r="B140" s="96">
        <v>190050</v>
      </c>
      <c r="C140" s="94" t="s">
        <v>70</v>
      </c>
      <c r="D140" s="130" t="s">
        <v>44</v>
      </c>
      <c r="E140" s="131"/>
      <c r="F140" s="148"/>
      <c r="G140" s="148"/>
      <c r="H140" s="149"/>
      <c r="I140" s="110">
        <f>+Table14[[#This Row],[Kiekis]]*(Table14[[#This Row],[Medžiagos ir gaminiai, EUR be PVM]]+Table14[[#This Row],[Mašinų ir mechanizmų darbas, EUR be PVM]]+Table14[[#This Row],[Darbo užmokestis ir pridėtinės išlaidos, EUR be PVM]])</f>
        <v>0</v>
      </c>
    </row>
    <row r="141" spans="2:9" ht="15" customHeight="1" outlineLevel="1" x14ac:dyDescent="0.25">
      <c r="B141" s="91">
        <v>190060</v>
      </c>
      <c r="C141" s="92" t="s">
        <v>36</v>
      </c>
      <c r="D141" s="133"/>
      <c r="E141" s="147"/>
      <c r="F141" s="111">
        <f>SUM(F142)</f>
        <v>0</v>
      </c>
      <c r="G141" s="111">
        <f>SUM(G142)</f>
        <v>0</v>
      </c>
      <c r="H141" s="111">
        <f>SUM(H142)</f>
        <v>0</v>
      </c>
      <c r="I141" s="93">
        <f>SUM(F141:H141)</f>
        <v>0</v>
      </c>
    </row>
    <row r="142" spans="2:9" ht="15" outlineLevel="1" x14ac:dyDescent="0.25">
      <c r="B142" s="96">
        <v>190060</v>
      </c>
      <c r="C142" s="94" t="s">
        <v>36</v>
      </c>
      <c r="D142" s="130" t="s">
        <v>44</v>
      </c>
      <c r="E142" s="131"/>
      <c r="F142" s="148"/>
      <c r="G142" s="148"/>
      <c r="H142" s="149"/>
      <c r="I142" s="110">
        <f>+Table14[[#This Row],[Kiekis]]*(Table14[[#This Row],[Medžiagos ir gaminiai, EUR be PVM]]+Table14[[#This Row],[Mašinų ir mechanizmų darbas, EUR be PVM]]+Table14[[#This Row],[Darbo užmokestis ir pridėtinės išlaidos, EUR be PVM]])</f>
        <v>0</v>
      </c>
    </row>
    <row r="143" spans="2:9" ht="15" customHeight="1" outlineLevel="1" x14ac:dyDescent="0.25">
      <c r="B143" s="91">
        <v>190070</v>
      </c>
      <c r="C143" s="92" t="s">
        <v>37</v>
      </c>
      <c r="D143" s="133"/>
      <c r="E143" s="147"/>
      <c r="F143" s="111">
        <f>SUM(F144:F149)</f>
        <v>0</v>
      </c>
      <c r="G143" s="111">
        <f>SUM(G144:G149)</f>
        <v>0</v>
      </c>
      <c r="H143" s="111">
        <f>SUM(H144:H149)</f>
        <v>0</v>
      </c>
      <c r="I143" s="93">
        <f>SUM(F143:H143)</f>
        <v>0</v>
      </c>
    </row>
    <row r="144" spans="2:9" ht="16.5" customHeight="1" outlineLevel="1" x14ac:dyDescent="0.25">
      <c r="B144" s="100">
        <v>190070</v>
      </c>
      <c r="C144" s="140" t="s">
        <v>79</v>
      </c>
      <c r="D144" s="130" t="s">
        <v>48</v>
      </c>
      <c r="E144" s="136"/>
      <c r="F144" s="148"/>
      <c r="G144" s="148"/>
      <c r="H144" s="152"/>
      <c r="I144" s="113">
        <f>+Table14[[#This Row],[Kiekis]]*(Table14[[#This Row],[Medžiagos ir gaminiai, EUR be PVM]]+Table14[[#This Row],[Mašinų ir mechanizmų darbas, EUR be PVM]]+Table14[[#This Row],[Darbo užmokestis ir pridėtinės išlaidos, EUR be PVM]])</f>
        <v>0</v>
      </c>
    </row>
    <row r="145" spans="2:9" ht="16.5" customHeight="1" outlineLevel="1" x14ac:dyDescent="0.25">
      <c r="B145" s="100">
        <v>190070</v>
      </c>
      <c r="C145" s="106" t="s">
        <v>80</v>
      </c>
      <c r="D145" s="130" t="s">
        <v>48</v>
      </c>
      <c r="E145" s="136"/>
      <c r="F145" s="148"/>
      <c r="G145" s="148"/>
      <c r="H145" s="152"/>
      <c r="I145" s="113">
        <f>+Table14[[#This Row],[Kiekis]]*(Table14[[#This Row],[Medžiagos ir gaminiai, EUR be PVM]]+Table14[[#This Row],[Mašinų ir mechanizmų darbas, EUR be PVM]]+Table14[[#This Row],[Darbo užmokestis ir pridėtinės išlaidos, EUR be PVM]])</f>
        <v>0</v>
      </c>
    </row>
    <row r="146" spans="2:9" ht="16.5" customHeight="1" outlineLevel="1" x14ac:dyDescent="0.25">
      <c r="B146" s="100">
        <v>190070</v>
      </c>
      <c r="C146" s="106" t="s">
        <v>81</v>
      </c>
      <c r="D146" s="130" t="s">
        <v>48</v>
      </c>
      <c r="E146" s="136"/>
      <c r="F146" s="148"/>
      <c r="G146" s="148"/>
      <c r="H146" s="152"/>
      <c r="I146" s="113">
        <f>+Table14[[#This Row],[Kiekis]]*(Table14[[#This Row],[Medžiagos ir gaminiai, EUR be PVM]]+Table14[[#This Row],[Mašinų ir mechanizmų darbas, EUR be PVM]]+Table14[[#This Row],[Darbo užmokestis ir pridėtinės išlaidos, EUR be PVM]])</f>
        <v>0</v>
      </c>
    </row>
    <row r="147" spans="2:9" ht="16.5" customHeight="1" outlineLevel="1" x14ac:dyDescent="0.25">
      <c r="B147" s="100">
        <v>190070</v>
      </c>
      <c r="C147" s="106" t="s">
        <v>82</v>
      </c>
      <c r="D147" s="130" t="s">
        <v>48</v>
      </c>
      <c r="E147" s="136"/>
      <c r="F147" s="148"/>
      <c r="G147" s="148"/>
      <c r="H147" s="152"/>
      <c r="I147" s="113">
        <f>+Table14[[#This Row],[Kiekis]]*(Table14[[#This Row],[Medžiagos ir gaminiai, EUR be PVM]]+Table14[[#This Row],[Mašinų ir mechanizmų darbas, EUR be PVM]]+Table14[[#This Row],[Darbo užmokestis ir pridėtinės išlaidos, EUR be PVM]])</f>
        <v>0</v>
      </c>
    </row>
    <row r="148" spans="2:9" ht="16.5" customHeight="1" outlineLevel="1" x14ac:dyDescent="0.25">
      <c r="B148" s="100">
        <v>190070</v>
      </c>
      <c r="C148" s="106" t="s">
        <v>83</v>
      </c>
      <c r="D148" s="130" t="s">
        <v>48</v>
      </c>
      <c r="E148" s="136"/>
      <c r="F148" s="148"/>
      <c r="G148" s="148"/>
      <c r="H148" s="152"/>
      <c r="I148" s="113">
        <f>+Table14[[#This Row],[Kiekis]]*(Table14[[#This Row],[Medžiagos ir gaminiai, EUR be PVM]]+Table14[[#This Row],[Mašinų ir mechanizmų darbas, EUR be PVM]]+Table14[[#This Row],[Darbo užmokestis ir pridėtinės išlaidos, EUR be PVM]])</f>
        <v>0</v>
      </c>
    </row>
    <row r="149" spans="2:9" ht="16.5" customHeight="1" outlineLevel="1" thickBot="1" x14ac:dyDescent="0.3">
      <c r="B149" s="100">
        <v>190070</v>
      </c>
      <c r="C149" s="106" t="s">
        <v>84</v>
      </c>
      <c r="D149" s="130" t="s">
        <v>48</v>
      </c>
      <c r="E149" s="136"/>
      <c r="F149" s="148"/>
      <c r="G149" s="148"/>
      <c r="H149" s="152"/>
      <c r="I149" s="113">
        <f>+Table14[[#This Row],[Kiekis]]*(Table14[[#This Row],[Medžiagos ir gaminiai, EUR be PVM]]+Table14[[#This Row],[Mašinų ir mechanizmų darbas, EUR be PVM]]+Table14[[#This Row],[Darbo užmokestis ir pridėtinės išlaidos, EUR be PVM]])</f>
        <v>0</v>
      </c>
    </row>
    <row r="150" spans="2:9" thickTop="1" thickBot="1" x14ac:dyDescent="0.3">
      <c r="B150" s="107"/>
      <c r="C150" s="107" t="s">
        <v>581</v>
      </c>
      <c r="D150" s="125"/>
      <c r="E150" s="137"/>
      <c r="F150" s="118">
        <f>F132+F129+F123+F95+F31+F20+F18+F16+F11</f>
        <v>0</v>
      </c>
      <c r="G150" s="118">
        <f>G132+G129+G123+G95+G31+G20+G18+G16+G11</f>
        <v>0</v>
      </c>
      <c r="H150" s="118">
        <f>H132+H129+H123+H95+H31+H20+H18+H16+H11</f>
        <v>0</v>
      </c>
      <c r="I150" s="119">
        <f>Table14[[#This Row],[Medžiagos ir gaminiai, EUR be PVM]]+Table14[[#This Row],[Mašinų ir mechanizmų darbas, EUR be PVM]]+Table14[[#This Row],[Darbo užmokestis ir pridėtinės išlaidos, EUR be PVM]]</f>
        <v>0</v>
      </c>
    </row>
    <row r="151" spans="2:9" thickTop="1" thickBot="1" x14ac:dyDescent="0.3">
      <c r="B151" s="73"/>
      <c r="C151" s="73" t="s">
        <v>582</v>
      </c>
      <c r="D151" s="126"/>
      <c r="E151" s="138"/>
      <c r="F151" s="120">
        <f>+F150*0.21</f>
        <v>0</v>
      </c>
      <c r="G151" s="120">
        <f>+G150*0.21</f>
        <v>0</v>
      </c>
      <c r="H151" s="120">
        <f>+H150*0.21</f>
        <v>0</v>
      </c>
      <c r="I151" s="119">
        <f>+I150*0.21</f>
        <v>0</v>
      </c>
    </row>
    <row r="152" spans="2:9" thickTop="1" thickBot="1" x14ac:dyDescent="0.3">
      <c r="B152" s="73"/>
      <c r="C152" s="73" t="s">
        <v>583</v>
      </c>
      <c r="D152" s="127"/>
      <c r="E152" s="139"/>
      <c r="F152" s="121">
        <f t="shared" ref="F152:I152" si="2">+F150+F151</f>
        <v>0</v>
      </c>
      <c r="G152" s="121">
        <f t="shared" si="2"/>
        <v>0</v>
      </c>
      <c r="H152" s="121">
        <f t="shared" si="2"/>
        <v>0</v>
      </c>
      <c r="I152" s="122">
        <f t="shared" si="2"/>
        <v>0</v>
      </c>
    </row>
    <row r="153" spans="2:9" ht="17.25" thickTop="1" x14ac:dyDescent="0.3"/>
    <row r="154" spans="2:9" customFormat="1" ht="75" customHeight="1" x14ac:dyDescent="0.25">
      <c r="B154" s="158" t="s">
        <v>592</v>
      </c>
      <c r="C154" s="159"/>
      <c r="D154" s="159"/>
      <c r="E154" s="159"/>
      <c r="F154" s="159"/>
      <c r="G154" s="159"/>
      <c r="H154" s="159"/>
      <c r="I154" s="159"/>
    </row>
    <row r="155" spans="2:9" ht="45" customHeight="1" x14ac:dyDescent="0.3">
      <c r="E155" s="123"/>
    </row>
    <row r="156" spans="2:9" customFormat="1" ht="90" customHeight="1" x14ac:dyDescent="0.25">
      <c r="B156" s="158" t="s">
        <v>593</v>
      </c>
      <c r="C156" s="159"/>
      <c r="D156" s="159"/>
      <c r="E156" s="159"/>
      <c r="F156" s="159"/>
      <c r="G156" s="159"/>
      <c r="H156" s="159"/>
      <c r="I156" s="159"/>
    </row>
    <row r="157" spans="2:9" x14ac:dyDescent="0.3">
      <c r="F157" s="153"/>
      <c r="G157" s="153"/>
      <c r="H157" s="153"/>
      <c r="I157" s="153"/>
    </row>
  </sheetData>
  <sheetProtection algorithmName="SHA-512" hashValue="aXcM9uFVkZSnMvIoaRhTzEM38gbzIN+2NeTLeyIp04ouIbmi3BY2i4ZLGvYqldnjRZlEIuvCDORAnwKDmU9FBQ==" saltValue="a3UrPgjX3I485Mtpgy6lLg==" spinCount="100000" sheet="1" formatCells="0" formatColumns="0" formatRows="0" insertColumns="0" insertRows="0" insertHyperlinks="0" deleteColumns="0" deleteRows="0" sort="0" autoFilter="0" pivotTables="0"/>
  <mergeCells count="8">
    <mergeCell ref="F157:I157"/>
    <mergeCell ref="B2:I2"/>
    <mergeCell ref="B3:I3"/>
    <mergeCell ref="B5:I5"/>
    <mergeCell ref="B6:I6"/>
    <mergeCell ref="B7:I7"/>
    <mergeCell ref="B154:I154"/>
    <mergeCell ref="B156:I156"/>
  </mergeCells>
  <phoneticPr fontId="30" type="noConversion"/>
  <pageMargins left="0.70866141732283472" right="0.70866141732283472" top="0.74803149606299213" bottom="0.74803149606299213" header="0.31496062992125984" footer="0.31496062992125984"/>
  <pageSetup scale="50" fitToWidth="24" orientation="portrait" r:id="rId1"/>
  <tableParts count="1">
    <tablePart r:id="rId2"/>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Title="Mano vnt." xr:uid="{D9584ECF-E82F-4FC7-A75A-3557EEA97EE8}">
          <x14:formula1>
            <xm:f>Pagalbinis!$A$3:$A$9</xm:f>
          </x14:formula1>
          <xm:sqref>D119:D120 D54:D81 D97:D113 D12:D15 D142 D144:D149 D139:D140 D125:D126 D130:D131 D117 D115 D33:D52 D30 D27:D28 D22:D23 D25 D92:D94 D83:D90 D128 D19 D122 D134:D137 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5" x14ac:dyDescent="0.25"/>
  <cols>
    <col min="1" max="1" width="11" customWidth="1"/>
  </cols>
  <sheetData>
    <row r="2" spans="1:1" x14ac:dyDescent="0.25">
      <c r="A2" t="s">
        <v>89</v>
      </c>
    </row>
    <row r="3" spans="1:1" x14ac:dyDescent="0.25">
      <c r="A3" s="26" t="s">
        <v>44</v>
      </c>
    </row>
    <row r="4" spans="1:1" x14ac:dyDescent="0.25">
      <c r="A4" s="26" t="s">
        <v>588</v>
      </c>
    </row>
    <row r="5" spans="1:1" x14ac:dyDescent="0.25">
      <c r="A5" s="26" t="s">
        <v>48</v>
      </c>
    </row>
    <row r="6" spans="1:1" x14ac:dyDescent="0.25">
      <c r="A6" s="26" t="s">
        <v>92</v>
      </c>
    </row>
    <row r="7" spans="1:1" x14ac:dyDescent="0.25">
      <c r="A7" s="26" t="s">
        <v>93</v>
      </c>
    </row>
    <row r="8" spans="1:1" x14ac:dyDescent="0.25">
      <c r="A8" s="26" t="s">
        <v>63</v>
      </c>
    </row>
    <row r="9" spans="1:1" x14ac:dyDescent="0.25">
      <c r="A9" s="26" t="s">
        <v>50</v>
      </c>
    </row>
    <row r="10" spans="1:1" x14ac:dyDescent="0.25">
      <c r="A10" s="26" t="s">
        <v>94</v>
      </c>
    </row>
    <row r="11" spans="1:1" x14ac:dyDescent="0.25">
      <c r="A11" s="26" t="s">
        <v>95</v>
      </c>
    </row>
    <row r="12" spans="1:1" x14ac:dyDescent="0.25">
      <c r="A12" s="26"/>
    </row>
    <row r="13" spans="1:1" x14ac:dyDescent="0.25">
      <c r="A13" s="26"/>
    </row>
    <row r="14" spans="1:1" x14ac:dyDescent="0.25">
      <c r="A14" s="26"/>
    </row>
    <row r="15" spans="1:1" x14ac:dyDescent="0.25">
      <c r="A15" s="26"/>
    </row>
    <row r="16" spans="1:1" x14ac:dyDescent="0.25">
      <c r="A16" s="26"/>
    </row>
    <row r="17" spans="1:1" x14ac:dyDescent="0.25">
      <c r="A17" s="26"/>
    </row>
    <row r="18" spans="1:1" x14ac:dyDescent="0.25">
      <c r="A18" s="26"/>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119" activePane="bottomRight" state="frozen"/>
      <selection pane="topRight" activeCell="B476" sqref="B476:D476"/>
      <selection pane="bottomLeft" activeCell="B476" sqref="B476:D476"/>
      <selection pane="bottomRight" activeCell="J121" sqref="J121"/>
    </sheetView>
  </sheetViews>
  <sheetFormatPr defaultColWidth="9.140625" defaultRowHeight="11.25" x14ac:dyDescent="0.2"/>
  <cols>
    <col min="1" max="1" width="7" style="22" customWidth="1"/>
    <col min="2" max="2" width="10.5703125" style="22" customWidth="1"/>
    <col min="3" max="3" width="23.28515625" style="61" customWidth="1"/>
    <col min="4" max="4" width="29.5703125" style="61" customWidth="1"/>
    <col min="5" max="5" width="27.85546875" style="22" customWidth="1"/>
    <col min="6" max="6" width="7.85546875" style="22" customWidth="1"/>
    <col min="7" max="7" width="12.28515625" style="22" customWidth="1"/>
    <col min="8" max="8" width="17.140625" style="22" customWidth="1"/>
    <col min="9" max="9" width="10.28515625" style="22" customWidth="1"/>
    <col min="10" max="12" width="9.140625" style="22"/>
    <col min="13" max="13" width="13.7109375" style="22" customWidth="1"/>
    <col min="14" max="16384" width="9.140625" style="2"/>
  </cols>
  <sheetData>
    <row r="1" spans="1:13" ht="28.5" customHeight="1" x14ac:dyDescent="0.2">
      <c r="A1" s="160" t="s">
        <v>96</v>
      </c>
      <c r="B1" s="160"/>
      <c r="C1" s="160"/>
      <c r="D1" s="160"/>
      <c r="E1" s="160"/>
      <c r="F1" s="160"/>
      <c r="G1" s="160"/>
      <c r="H1" s="160"/>
      <c r="I1" s="160"/>
      <c r="J1" s="160"/>
      <c r="K1" s="160"/>
      <c r="L1" s="160"/>
      <c r="M1" s="160"/>
    </row>
    <row r="2" spans="1:13" ht="18" x14ac:dyDescent="0.2">
      <c r="A2" s="62" t="s">
        <v>97</v>
      </c>
      <c r="B2" s="38"/>
      <c r="C2" s="1"/>
      <c r="D2" s="37"/>
      <c r="E2" s="37"/>
      <c r="F2" s="1"/>
      <c r="G2" s="1"/>
      <c r="H2" s="1"/>
      <c r="I2" s="1"/>
      <c r="J2" s="1"/>
      <c r="K2" s="1"/>
      <c r="L2" s="1"/>
      <c r="M2" s="1"/>
    </row>
    <row r="3" spans="1:13" ht="13.5" customHeight="1" x14ac:dyDescent="0.2">
      <c r="A3" s="64" t="s">
        <v>98</v>
      </c>
      <c r="B3" s="39"/>
      <c r="C3" s="3"/>
      <c r="D3" s="40"/>
      <c r="E3" s="40"/>
      <c r="F3" s="4"/>
      <c r="G3" s="4"/>
      <c r="H3" s="4"/>
      <c r="I3" s="4"/>
      <c r="J3" s="4"/>
      <c r="K3" s="234"/>
      <c r="L3" s="234"/>
      <c r="M3" s="41"/>
    </row>
    <row r="4" spans="1:13" ht="91.5" customHeight="1" x14ac:dyDescent="0.2">
      <c r="A4" s="5" t="s">
        <v>99</v>
      </c>
      <c r="B4" s="5" t="s">
        <v>100</v>
      </c>
      <c r="C4" s="6" t="s">
        <v>101</v>
      </c>
      <c r="D4" s="7" t="s">
        <v>38</v>
      </c>
      <c r="E4" s="7" t="s">
        <v>102</v>
      </c>
      <c r="F4" s="8" t="s">
        <v>90</v>
      </c>
      <c r="G4" s="8" t="s">
        <v>103</v>
      </c>
      <c r="H4" s="7" t="s">
        <v>104</v>
      </c>
      <c r="I4" s="7" t="s">
        <v>105</v>
      </c>
      <c r="J4" s="7" t="s">
        <v>106</v>
      </c>
      <c r="K4" s="7" t="s">
        <v>107</v>
      </c>
      <c r="L4" s="7" t="s">
        <v>108</v>
      </c>
      <c r="M4" s="27" t="s">
        <v>109</v>
      </c>
    </row>
    <row r="5" spans="1:13" ht="13.5" x14ac:dyDescent="0.2">
      <c r="A5" s="42" t="s">
        <v>110</v>
      </c>
      <c r="B5" s="9"/>
      <c r="C5" s="9"/>
      <c r="D5" s="43" t="s">
        <v>8</v>
      </c>
      <c r="E5" s="10"/>
      <c r="F5" s="10"/>
      <c r="G5" s="10"/>
      <c r="H5" s="10"/>
      <c r="I5" s="10"/>
      <c r="J5" s="10"/>
      <c r="K5" s="10"/>
      <c r="L5" s="10"/>
      <c r="M5" s="10"/>
    </row>
    <row r="6" spans="1:13" ht="27" x14ac:dyDescent="0.2">
      <c r="A6" s="35" t="s">
        <v>111</v>
      </c>
      <c r="B6" s="28" t="s">
        <v>112</v>
      </c>
      <c r="C6" s="24">
        <v>100010</v>
      </c>
      <c r="D6" s="15" t="s">
        <v>113</v>
      </c>
      <c r="E6" s="15" t="s">
        <v>113</v>
      </c>
      <c r="F6" s="15"/>
      <c r="G6" s="15"/>
      <c r="H6" s="15" t="s">
        <v>114</v>
      </c>
      <c r="I6" s="15" t="s">
        <v>115</v>
      </c>
      <c r="J6" s="15">
        <v>600</v>
      </c>
      <c r="K6" s="28" t="s">
        <v>116</v>
      </c>
      <c r="L6" s="28" t="s">
        <v>116</v>
      </c>
      <c r="M6" s="20" t="s">
        <v>117</v>
      </c>
    </row>
    <row r="7" spans="1:13" ht="27" x14ac:dyDescent="0.2">
      <c r="A7" s="35" t="s">
        <v>118</v>
      </c>
      <c r="B7" s="28" t="s">
        <v>119</v>
      </c>
      <c r="C7" s="24">
        <v>100020</v>
      </c>
      <c r="D7" s="15" t="s">
        <v>9</v>
      </c>
      <c r="E7" s="15" t="s">
        <v>9</v>
      </c>
      <c r="F7" s="15"/>
      <c r="G7" s="15"/>
      <c r="H7" s="15" t="s">
        <v>120</v>
      </c>
      <c r="I7" s="15" t="s">
        <v>115</v>
      </c>
      <c r="J7" s="15">
        <v>600</v>
      </c>
      <c r="K7" s="28" t="s">
        <v>121</v>
      </c>
      <c r="L7" s="28" t="s">
        <v>116</v>
      </c>
      <c r="M7" s="20" t="s">
        <v>117</v>
      </c>
    </row>
    <row r="8" spans="1:13" ht="27" x14ac:dyDescent="0.2">
      <c r="A8" s="235" t="s">
        <v>122</v>
      </c>
      <c r="B8" s="167" t="s">
        <v>123</v>
      </c>
      <c r="C8" s="219">
        <v>100030</v>
      </c>
      <c r="D8" s="203" t="s">
        <v>123</v>
      </c>
      <c r="E8" s="203" t="s">
        <v>124</v>
      </c>
      <c r="F8" s="15"/>
      <c r="G8" s="15"/>
      <c r="H8" s="15" t="s">
        <v>125</v>
      </c>
      <c r="I8" s="15" t="s">
        <v>126</v>
      </c>
      <c r="J8" s="15">
        <v>600</v>
      </c>
      <c r="K8" s="28" t="s">
        <v>127</v>
      </c>
      <c r="L8" s="28" t="s">
        <v>127</v>
      </c>
      <c r="M8" s="20" t="s">
        <v>117</v>
      </c>
    </row>
    <row r="9" spans="1:13" ht="13.5" x14ac:dyDescent="0.2">
      <c r="A9" s="236"/>
      <c r="B9" s="168"/>
      <c r="C9" s="220"/>
      <c r="D9" s="221"/>
      <c r="E9" s="221"/>
      <c r="F9" s="15"/>
      <c r="G9" s="15"/>
      <c r="H9" s="15" t="s">
        <v>7</v>
      </c>
      <c r="I9" s="15" t="s">
        <v>126</v>
      </c>
      <c r="J9" s="15">
        <v>600</v>
      </c>
      <c r="K9" s="28" t="s">
        <v>127</v>
      </c>
      <c r="L9" s="28" t="s">
        <v>127</v>
      </c>
      <c r="M9" s="20" t="s">
        <v>117</v>
      </c>
    </row>
    <row r="10" spans="1:13" ht="40.5" customHeight="1" x14ac:dyDescent="0.2">
      <c r="A10" s="236"/>
      <c r="B10" s="168"/>
      <c r="C10" s="220"/>
      <c r="D10" s="221"/>
      <c r="E10" s="221"/>
      <c r="F10" s="15"/>
      <c r="G10" s="15"/>
      <c r="H10" s="15" t="s">
        <v>128</v>
      </c>
      <c r="I10" s="15" t="s">
        <v>126</v>
      </c>
      <c r="J10" s="15">
        <v>600</v>
      </c>
      <c r="K10" s="28" t="s">
        <v>127</v>
      </c>
      <c r="L10" s="28" t="s">
        <v>127</v>
      </c>
      <c r="M10" s="20" t="s">
        <v>117</v>
      </c>
    </row>
    <row r="11" spans="1:13" ht="27" customHeight="1" x14ac:dyDescent="0.2">
      <c r="A11" s="236"/>
      <c r="B11" s="168"/>
      <c r="C11" s="220"/>
      <c r="D11" s="221"/>
      <c r="E11" s="204"/>
      <c r="F11" s="15"/>
      <c r="G11" s="15"/>
      <c r="H11" s="15" t="s">
        <v>129</v>
      </c>
      <c r="I11" s="15" t="s">
        <v>126</v>
      </c>
      <c r="J11" s="15">
        <v>600</v>
      </c>
      <c r="K11" s="28" t="s">
        <v>127</v>
      </c>
      <c r="L11" s="28" t="s">
        <v>127</v>
      </c>
      <c r="M11" s="20" t="s">
        <v>117</v>
      </c>
    </row>
    <row r="12" spans="1:13" ht="13.5" customHeight="1" x14ac:dyDescent="0.2">
      <c r="A12" s="237"/>
      <c r="B12" s="169"/>
      <c r="C12" s="238"/>
      <c r="D12" s="204"/>
      <c r="E12" s="15" t="s">
        <v>123</v>
      </c>
      <c r="F12" s="15"/>
      <c r="G12" s="15"/>
      <c r="H12" s="15" t="s">
        <v>130</v>
      </c>
      <c r="I12" s="20" t="s">
        <v>131</v>
      </c>
      <c r="J12" s="15">
        <v>600</v>
      </c>
      <c r="K12" s="15">
        <v>4</v>
      </c>
      <c r="L12" s="15">
        <v>4</v>
      </c>
      <c r="M12" s="20" t="s">
        <v>117</v>
      </c>
    </row>
    <row r="13" spans="1:13" ht="13.5" customHeight="1" x14ac:dyDescent="0.2">
      <c r="A13" s="35" t="s">
        <v>132</v>
      </c>
      <c r="B13" s="28"/>
      <c r="C13" s="24">
        <v>100040</v>
      </c>
      <c r="D13" s="15" t="s">
        <v>133</v>
      </c>
      <c r="E13" s="15" t="s">
        <v>133</v>
      </c>
      <c r="F13" s="15"/>
      <c r="G13" s="15"/>
      <c r="H13" s="15" t="s">
        <v>133</v>
      </c>
      <c r="I13" s="15" t="s">
        <v>134</v>
      </c>
      <c r="J13" s="15">
        <v>0</v>
      </c>
      <c r="K13" s="15" t="s">
        <v>135</v>
      </c>
      <c r="L13" s="15">
        <v>15</v>
      </c>
      <c r="M13" s="20" t="s">
        <v>117</v>
      </c>
    </row>
    <row r="14" spans="1:13" ht="15" customHeight="1" x14ac:dyDescent="0.2">
      <c r="A14" s="42" t="s">
        <v>136</v>
      </c>
      <c r="B14" s="9"/>
      <c r="C14" s="9"/>
      <c r="D14" s="43" t="s">
        <v>10</v>
      </c>
      <c r="E14" s="10"/>
      <c r="F14" s="10"/>
      <c r="G14" s="10"/>
      <c r="H14" s="10"/>
      <c r="I14" s="10"/>
      <c r="J14" s="10"/>
      <c r="K14" s="10"/>
      <c r="L14" s="10"/>
      <c r="M14" s="10"/>
    </row>
    <row r="15" spans="1:13" ht="13.5" customHeight="1" x14ac:dyDescent="0.2">
      <c r="A15" s="44" t="s">
        <v>137</v>
      </c>
      <c r="B15" s="45" t="s">
        <v>138</v>
      </c>
      <c r="C15" s="12">
        <v>110000</v>
      </c>
      <c r="D15" s="46" t="s">
        <v>138</v>
      </c>
      <c r="E15" s="13"/>
      <c r="F15" s="13"/>
      <c r="G15" s="13"/>
      <c r="H15" s="13"/>
      <c r="I15" s="13"/>
      <c r="J15" s="13"/>
      <c r="K15" s="13"/>
      <c r="L15" s="13"/>
      <c r="M15" s="13"/>
    </row>
    <row r="16" spans="1:13" ht="13.5" customHeight="1" x14ac:dyDescent="0.2">
      <c r="A16" s="47" t="s">
        <v>139</v>
      </c>
      <c r="B16" s="47"/>
      <c r="C16" s="23">
        <v>110010</v>
      </c>
      <c r="D16" s="14" t="s">
        <v>140</v>
      </c>
      <c r="E16" s="14"/>
      <c r="F16" s="14"/>
      <c r="G16" s="14" t="s">
        <v>141</v>
      </c>
      <c r="H16" s="14" t="s">
        <v>142</v>
      </c>
      <c r="I16" s="20" t="s">
        <v>143</v>
      </c>
      <c r="J16" s="14">
        <v>0</v>
      </c>
      <c r="K16" s="14" t="s">
        <v>135</v>
      </c>
      <c r="L16" s="14" t="s">
        <v>135</v>
      </c>
      <c r="M16" s="20" t="s">
        <v>117</v>
      </c>
    </row>
    <row r="17" spans="1:13" ht="13.5" customHeight="1" x14ac:dyDescent="0.2">
      <c r="A17" s="44" t="s">
        <v>144</v>
      </c>
      <c r="B17" s="44" t="s">
        <v>45</v>
      </c>
      <c r="C17" s="12">
        <v>120000</v>
      </c>
      <c r="D17" s="46" t="s">
        <v>11</v>
      </c>
      <c r="E17" s="13"/>
      <c r="F17" s="13"/>
      <c r="G17" s="13"/>
      <c r="H17" s="13"/>
      <c r="I17" s="13"/>
      <c r="J17" s="13"/>
      <c r="K17" s="13"/>
      <c r="L17" s="13"/>
      <c r="M17" s="13"/>
    </row>
    <row r="18" spans="1:13" ht="27.75" customHeight="1" x14ac:dyDescent="0.2">
      <c r="A18" s="190" t="s">
        <v>145</v>
      </c>
      <c r="B18" s="191"/>
      <c r="C18" s="194">
        <v>120010</v>
      </c>
      <c r="D18" s="166" t="s">
        <v>12</v>
      </c>
      <c r="E18" s="180" t="s">
        <v>146</v>
      </c>
      <c r="F18" s="20"/>
      <c r="G18" s="20" t="s">
        <v>141</v>
      </c>
      <c r="H18" s="20" t="s">
        <v>147</v>
      </c>
      <c r="I18" s="20" t="s">
        <v>148</v>
      </c>
      <c r="J18" s="14">
        <v>0</v>
      </c>
      <c r="K18" s="14">
        <v>60</v>
      </c>
      <c r="L18" s="14">
        <v>60</v>
      </c>
      <c r="M18" s="20" t="s">
        <v>117</v>
      </c>
    </row>
    <row r="19" spans="1:13" ht="24" customHeight="1" x14ac:dyDescent="0.2">
      <c r="A19" s="190"/>
      <c r="B19" s="192"/>
      <c r="C19" s="194"/>
      <c r="D19" s="166"/>
      <c r="E19" s="180"/>
      <c r="F19" s="36"/>
      <c r="G19" s="20" t="s">
        <v>141</v>
      </c>
      <c r="H19" s="20" t="s">
        <v>149</v>
      </c>
      <c r="I19" s="20" t="s">
        <v>150</v>
      </c>
      <c r="J19" s="14">
        <v>0</v>
      </c>
      <c r="K19" s="14">
        <v>60</v>
      </c>
      <c r="L19" s="14">
        <v>60</v>
      </c>
      <c r="M19" s="20" t="s">
        <v>117</v>
      </c>
    </row>
    <row r="20" spans="1:13" ht="28.5" customHeight="1" x14ac:dyDescent="0.2">
      <c r="A20" s="190"/>
      <c r="B20" s="192"/>
      <c r="C20" s="194"/>
      <c r="D20" s="166"/>
      <c r="E20" s="180"/>
      <c r="F20" s="36"/>
      <c r="G20" s="20" t="s">
        <v>141</v>
      </c>
      <c r="H20" s="20" t="s">
        <v>151</v>
      </c>
      <c r="I20" s="20" t="s">
        <v>152</v>
      </c>
      <c r="J20" s="14">
        <v>0</v>
      </c>
      <c r="K20" s="14">
        <v>60</v>
      </c>
      <c r="L20" s="14">
        <v>60</v>
      </c>
      <c r="M20" s="20" t="s">
        <v>117</v>
      </c>
    </row>
    <row r="21" spans="1:13" ht="27" customHeight="1" x14ac:dyDescent="0.2">
      <c r="A21" s="190"/>
      <c r="B21" s="192"/>
      <c r="C21" s="194"/>
      <c r="D21" s="166"/>
      <c r="E21" s="180"/>
      <c r="F21" s="36"/>
      <c r="G21" s="20" t="s">
        <v>141</v>
      </c>
      <c r="H21" s="20" t="s">
        <v>153</v>
      </c>
      <c r="I21" s="20" t="s">
        <v>152</v>
      </c>
      <c r="J21" s="14">
        <v>0</v>
      </c>
      <c r="K21" s="14">
        <v>60</v>
      </c>
      <c r="L21" s="14">
        <v>60</v>
      </c>
      <c r="M21" s="20" t="s">
        <v>117</v>
      </c>
    </row>
    <row r="22" spans="1:13" ht="13.5" customHeight="1" x14ac:dyDescent="0.2">
      <c r="A22" s="190"/>
      <c r="B22" s="192"/>
      <c r="C22" s="194"/>
      <c r="D22" s="166"/>
      <c r="E22" s="180"/>
      <c r="F22" s="36"/>
      <c r="G22" s="20" t="s">
        <v>141</v>
      </c>
      <c r="H22" s="20" t="s">
        <v>154</v>
      </c>
      <c r="I22" s="20" t="s">
        <v>152</v>
      </c>
      <c r="J22" s="14">
        <v>0</v>
      </c>
      <c r="K22" s="14">
        <v>60</v>
      </c>
      <c r="L22" s="14">
        <v>60</v>
      </c>
      <c r="M22" s="20" t="s">
        <v>117</v>
      </c>
    </row>
    <row r="23" spans="1:13" ht="42" customHeight="1" x14ac:dyDescent="0.2">
      <c r="A23" s="190"/>
      <c r="B23" s="192"/>
      <c r="C23" s="194"/>
      <c r="D23" s="166"/>
      <c r="E23" s="180"/>
      <c r="F23" s="36"/>
      <c r="G23" s="20" t="s">
        <v>141</v>
      </c>
      <c r="H23" s="20" t="s">
        <v>155</v>
      </c>
      <c r="I23" s="20" t="s">
        <v>126</v>
      </c>
      <c r="J23" s="14">
        <v>0</v>
      </c>
      <c r="K23" s="14">
        <v>60</v>
      </c>
      <c r="L23" s="14">
        <v>60</v>
      </c>
      <c r="M23" s="20" t="s">
        <v>117</v>
      </c>
    </row>
    <row r="24" spans="1:13" ht="36.75" customHeight="1" x14ac:dyDescent="0.2">
      <c r="A24" s="190"/>
      <c r="B24" s="193"/>
      <c r="C24" s="194"/>
      <c r="D24" s="166"/>
      <c r="E24" s="180"/>
      <c r="F24" s="36"/>
      <c r="G24" s="20" t="s">
        <v>141</v>
      </c>
      <c r="H24" s="20" t="s">
        <v>156</v>
      </c>
      <c r="I24" s="20" t="s">
        <v>157</v>
      </c>
      <c r="J24" s="14">
        <v>0</v>
      </c>
      <c r="K24" s="14">
        <v>60</v>
      </c>
      <c r="L24" s="14">
        <v>60</v>
      </c>
      <c r="M24" s="20" t="s">
        <v>117</v>
      </c>
    </row>
    <row r="25" spans="1:13" ht="27" customHeight="1" x14ac:dyDescent="0.2">
      <c r="A25" s="190" t="s">
        <v>158</v>
      </c>
      <c r="B25" s="47"/>
      <c r="C25" s="194">
        <v>120020</v>
      </c>
      <c r="D25" s="180" t="s">
        <v>13</v>
      </c>
      <c r="E25" s="180" t="s">
        <v>159</v>
      </c>
      <c r="F25" s="20"/>
      <c r="G25" s="20" t="s">
        <v>141</v>
      </c>
      <c r="H25" s="20" t="s">
        <v>160</v>
      </c>
      <c r="I25" s="20" t="s">
        <v>152</v>
      </c>
      <c r="J25" s="14">
        <v>0</v>
      </c>
      <c r="K25" s="14">
        <v>35</v>
      </c>
      <c r="L25" s="14">
        <v>30</v>
      </c>
      <c r="M25" s="20" t="s">
        <v>117</v>
      </c>
    </row>
    <row r="26" spans="1:13" ht="35.25" customHeight="1" x14ac:dyDescent="0.2">
      <c r="A26" s="190"/>
      <c r="B26" s="191"/>
      <c r="C26" s="194"/>
      <c r="D26" s="180"/>
      <c r="E26" s="180"/>
      <c r="F26" s="20"/>
      <c r="G26" s="20" t="s">
        <v>141</v>
      </c>
      <c r="H26" s="20" t="s">
        <v>161</v>
      </c>
      <c r="I26" s="20" t="s">
        <v>152</v>
      </c>
      <c r="J26" s="14">
        <v>0</v>
      </c>
      <c r="K26" s="14">
        <v>35</v>
      </c>
      <c r="L26" s="14">
        <v>30</v>
      </c>
      <c r="M26" s="20" t="s">
        <v>117</v>
      </c>
    </row>
    <row r="27" spans="1:13" ht="26.25" customHeight="1" x14ac:dyDescent="0.2">
      <c r="A27" s="190"/>
      <c r="B27" s="192"/>
      <c r="C27" s="194"/>
      <c r="D27" s="180"/>
      <c r="E27" s="180"/>
      <c r="F27" s="20"/>
      <c r="G27" s="20" t="s">
        <v>141</v>
      </c>
      <c r="H27" s="20" t="s">
        <v>162</v>
      </c>
      <c r="I27" s="20" t="s">
        <v>152</v>
      </c>
      <c r="J27" s="14">
        <v>0</v>
      </c>
      <c r="K27" s="14">
        <v>35</v>
      </c>
      <c r="L27" s="14">
        <v>30</v>
      </c>
      <c r="M27" s="20" t="s">
        <v>117</v>
      </c>
    </row>
    <row r="28" spans="1:13" ht="22.5" customHeight="1" x14ac:dyDescent="0.2">
      <c r="A28" s="190"/>
      <c r="B28" s="192"/>
      <c r="C28" s="194"/>
      <c r="D28" s="180"/>
      <c r="E28" s="180"/>
      <c r="F28" s="20"/>
      <c r="G28" s="20" t="s">
        <v>141</v>
      </c>
      <c r="H28" s="20" t="s">
        <v>163</v>
      </c>
      <c r="I28" s="20" t="s">
        <v>152</v>
      </c>
      <c r="J28" s="14">
        <v>0</v>
      </c>
      <c r="K28" s="14">
        <v>35</v>
      </c>
      <c r="L28" s="14">
        <v>30</v>
      </c>
      <c r="M28" s="20" t="s">
        <v>117</v>
      </c>
    </row>
    <row r="29" spans="1:13" ht="26.25" customHeight="1" x14ac:dyDescent="0.2">
      <c r="A29" s="190"/>
      <c r="B29" s="192"/>
      <c r="C29" s="194"/>
      <c r="D29" s="180"/>
      <c r="E29" s="180"/>
      <c r="F29" s="20"/>
      <c r="G29" s="20" t="s">
        <v>141</v>
      </c>
      <c r="H29" s="20" t="s">
        <v>164</v>
      </c>
      <c r="I29" s="20" t="s">
        <v>152</v>
      </c>
      <c r="J29" s="14">
        <v>0</v>
      </c>
      <c r="K29" s="14">
        <v>35</v>
      </c>
      <c r="L29" s="14">
        <v>30</v>
      </c>
      <c r="M29" s="20" t="s">
        <v>117</v>
      </c>
    </row>
    <row r="30" spans="1:13" ht="27" customHeight="1" x14ac:dyDescent="0.2">
      <c r="A30" s="190"/>
      <c r="B30" s="193"/>
      <c r="C30" s="194"/>
      <c r="D30" s="180"/>
      <c r="E30" s="180"/>
      <c r="F30" s="20"/>
      <c r="G30" s="20" t="s">
        <v>141</v>
      </c>
      <c r="H30" s="20" t="s">
        <v>165</v>
      </c>
      <c r="I30" s="20" t="s">
        <v>152</v>
      </c>
      <c r="J30" s="14">
        <v>0</v>
      </c>
      <c r="K30" s="14">
        <v>35</v>
      </c>
      <c r="L30" s="14">
        <v>30</v>
      </c>
      <c r="M30" s="20" t="s">
        <v>117</v>
      </c>
    </row>
    <row r="31" spans="1:13" ht="22.5" customHeight="1" x14ac:dyDescent="0.2">
      <c r="A31" s="44" t="s">
        <v>166</v>
      </c>
      <c r="B31" s="44" t="s">
        <v>167</v>
      </c>
      <c r="C31" s="12">
        <v>130000</v>
      </c>
      <c r="D31" s="46" t="s">
        <v>14</v>
      </c>
      <c r="E31" s="13"/>
      <c r="F31" s="13"/>
      <c r="G31" s="13"/>
      <c r="H31" s="13"/>
      <c r="I31" s="13"/>
      <c r="J31" s="13"/>
      <c r="K31" s="13"/>
      <c r="L31" s="13"/>
      <c r="M31" s="13"/>
    </row>
    <row r="32" spans="1:13" ht="13.5" customHeight="1" x14ac:dyDescent="0.2">
      <c r="A32" s="179" t="s">
        <v>168</v>
      </c>
      <c r="B32" s="172"/>
      <c r="C32" s="184">
        <v>130010</v>
      </c>
      <c r="D32" s="166" t="s">
        <v>46</v>
      </c>
      <c r="E32" s="187" t="s">
        <v>169</v>
      </c>
      <c r="F32" s="11"/>
      <c r="G32" s="166" t="s">
        <v>141</v>
      </c>
      <c r="H32" s="231" t="s">
        <v>170</v>
      </c>
      <c r="I32" s="205" t="s">
        <v>171</v>
      </c>
      <c r="J32" s="185">
        <v>0</v>
      </c>
      <c r="K32" s="166">
        <v>35</v>
      </c>
      <c r="L32" s="166">
        <v>30</v>
      </c>
      <c r="M32" s="166" t="s">
        <v>117</v>
      </c>
    </row>
    <row r="33" spans="1:13" ht="13.5" customHeight="1" x14ac:dyDescent="0.2">
      <c r="A33" s="179"/>
      <c r="B33" s="173"/>
      <c r="C33" s="184"/>
      <c r="D33" s="166"/>
      <c r="E33" s="187"/>
      <c r="F33" s="11"/>
      <c r="G33" s="166"/>
      <c r="H33" s="232"/>
      <c r="I33" s="206"/>
      <c r="J33" s="230"/>
      <c r="K33" s="230"/>
      <c r="L33" s="230"/>
      <c r="M33" s="230"/>
    </row>
    <row r="34" spans="1:13" ht="13.5" customHeight="1" x14ac:dyDescent="0.2">
      <c r="A34" s="179"/>
      <c r="B34" s="174"/>
      <c r="C34" s="184"/>
      <c r="D34" s="166"/>
      <c r="E34" s="187"/>
      <c r="F34" s="11"/>
      <c r="G34" s="166"/>
      <c r="H34" s="233"/>
      <c r="I34" s="207"/>
      <c r="J34" s="230"/>
      <c r="K34" s="230"/>
      <c r="L34" s="230"/>
      <c r="M34" s="230"/>
    </row>
    <row r="35" spans="1:13" ht="27" customHeight="1" x14ac:dyDescent="0.2">
      <c r="A35" s="179" t="s">
        <v>172</v>
      </c>
      <c r="B35" s="172"/>
      <c r="C35" s="196">
        <v>130020</v>
      </c>
      <c r="D35" s="180" t="s">
        <v>17</v>
      </c>
      <c r="E35" s="187" t="s">
        <v>173</v>
      </c>
      <c r="F35" s="15"/>
      <c r="G35" s="14" t="s">
        <v>141</v>
      </c>
      <c r="H35" s="15" t="s">
        <v>174</v>
      </c>
      <c r="I35" s="11" t="s">
        <v>171</v>
      </c>
      <c r="J35" s="11">
        <v>0</v>
      </c>
      <c r="K35" s="11">
        <v>35</v>
      </c>
      <c r="L35" s="11">
        <v>35</v>
      </c>
      <c r="M35" s="11" t="s">
        <v>117</v>
      </c>
    </row>
    <row r="36" spans="1:13" ht="27" customHeight="1" x14ac:dyDescent="0.2">
      <c r="A36" s="179"/>
      <c r="B36" s="173"/>
      <c r="C36" s="196"/>
      <c r="D36" s="180"/>
      <c r="E36" s="187"/>
      <c r="F36" s="15"/>
      <c r="G36" s="14" t="s">
        <v>141</v>
      </c>
      <c r="H36" s="15" t="s">
        <v>175</v>
      </c>
      <c r="I36" s="11" t="s">
        <v>171</v>
      </c>
      <c r="J36" s="11">
        <v>0</v>
      </c>
      <c r="K36" s="11">
        <v>35</v>
      </c>
      <c r="L36" s="11">
        <v>35</v>
      </c>
      <c r="M36" s="11" t="s">
        <v>117</v>
      </c>
    </row>
    <row r="37" spans="1:13" ht="40.5" customHeight="1" x14ac:dyDescent="0.2">
      <c r="A37" s="179"/>
      <c r="B37" s="173"/>
      <c r="C37" s="196"/>
      <c r="D37" s="180"/>
      <c r="E37" s="187"/>
      <c r="F37" s="15"/>
      <c r="G37" s="14" t="s">
        <v>141</v>
      </c>
      <c r="H37" s="15" t="s">
        <v>176</v>
      </c>
      <c r="I37" s="11" t="s">
        <v>171</v>
      </c>
      <c r="J37" s="11">
        <v>0</v>
      </c>
      <c r="K37" s="11">
        <v>35</v>
      </c>
      <c r="L37" s="11">
        <v>35</v>
      </c>
      <c r="M37" s="11" t="s">
        <v>117</v>
      </c>
    </row>
    <row r="38" spans="1:13" ht="27" customHeight="1" x14ac:dyDescent="0.2">
      <c r="A38" s="179"/>
      <c r="B38" s="173"/>
      <c r="C38" s="196"/>
      <c r="D38" s="180"/>
      <c r="E38" s="187"/>
      <c r="F38" s="15"/>
      <c r="G38" s="14" t="s">
        <v>141</v>
      </c>
      <c r="H38" s="15" t="s">
        <v>177</v>
      </c>
      <c r="I38" s="11" t="s">
        <v>171</v>
      </c>
      <c r="J38" s="11">
        <v>0</v>
      </c>
      <c r="K38" s="11">
        <v>35</v>
      </c>
      <c r="L38" s="11">
        <v>35</v>
      </c>
      <c r="M38" s="11" t="s">
        <v>117</v>
      </c>
    </row>
    <row r="39" spans="1:13" ht="66.75" customHeight="1" x14ac:dyDescent="0.2">
      <c r="A39" s="179"/>
      <c r="B39" s="173"/>
      <c r="C39" s="196"/>
      <c r="D39" s="222"/>
      <c r="E39" s="15" t="s">
        <v>178</v>
      </c>
      <c r="F39" s="15"/>
      <c r="G39" s="20" t="s">
        <v>141</v>
      </c>
      <c r="H39" s="20" t="s">
        <v>179</v>
      </c>
      <c r="I39" s="15" t="s">
        <v>157</v>
      </c>
      <c r="J39" s="15">
        <v>0</v>
      </c>
      <c r="K39" s="15">
        <v>35</v>
      </c>
      <c r="L39" s="11">
        <v>35</v>
      </c>
      <c r="M39" s="11" t="s">
        <v>117</v>
      </c>
    </row>
    <row r="40" spans="1:13" ht="23.25" customHeight="1" x14ac:dyDescent="0.2">
      <c r="A40" s="179"/>
      <c r="B40" s="173"/>
      <c r="C40" s="196"/>
      <c r="D40" s="222"/>
      <c r="E40" s="15" t="s">
        <v>180</v>
      </c>
      <c r="F40" s="15"/>
      <c r="G40" s="20" t="s">
        <v>141</v>
      </c>
      <c r="H40" s="20" t="s">
        <v>181</v>
      </c>
      <c r="I40" s="15" t="s">
        <v>171</v>
      </c>
      <c r="J40" s="15">
        <v>0</v>
      </c>
      <c r="K40" s="15">
        <v>35</v>
      </c>
      <c r="L40" s="15">
        <v>35</v>
      </c>
      <c r="M40" s="11" t="s">
        <v>117</v>
      </c>
    </row>
    <row r="41" spans="1:13" ht="41.25" customHeight="1" x14ac:dyDescent="0.2">
      <c r="A41" s="179"/>
      <c r="B41" s="173"/>
      <c r="C41" s="196"/>
      <c r="D41" s="222"/>
      <c r="E41" s="15" t="s">
        <v>182</v>
      </c>
      <c r="F41" s="15"/>
      <c r="G41" s="20" t="s">
        <v>141</v>
      </c>
      <c r="H41" s="20" t="s">
        <v>183</v>
      </c>
      <c r="I41" s="15" t="s">
        <v>171</v>
      </c>
      <c r="J41" s="15">
        <v>0</v>
      </c>
      <c r="K41" s="15">
        <v>35</v>
      </c>
      <c r="L41" s="15">
        <v>35</v>
      </c>
      <c r="M41" s="11" t="s">
        <v>117</v>
      </c>
    </row>
    <row r="42" spans="1:13" ht="30" customHeight="1" x14ac:dyDescent="0.2">
      <c r="A42" s="179"/>
      <c r="B42" s="173"/>
      <c r="C42" s="196"/>
      <c r="D42" s="222"/>
      <c r="E42" s="11" t="s">
        <v>184</v>
      </c>
      <c r="F42" s="11"/>
      <c r="G42" s="14" t="s">
        <v>141</v>
      </c>
      <c r="H42" s="49" t="s">
        <v>185</v>
      </c>
      <c r="I42" s="11" t="s">
        <v>152</v>
      </c>
      <c r="J42" s="11">
        <v>0</v>
      </c>
      <c r="K42" s="15">
        <v>35</v>
      </c>
      <c r="L42" s="15">
        <v>35</v>
      </c>
      <c r="M42" s="11" t="s">
        <v>117</v>
      </c>
    </row>
    <row r="43" spans="1:13" ht="69" customHeight="1" x14ac:dyDescent="0.2">
      <c r="A43" s="179"/>
      <c r="B43" s="174"/>
      <c r="C43" s="196"/>
      <c r="D43" s="222"/>
      <c r="E43" s="11" t="s">
        <v>186</v>
      </c>
      <c r="F43" s="11"/>
      <c r="G43" s="14" t="s">
        <v>141</v>
      </c>
      <c r="H43" s="49" t="s">
        <v>187</v>
      </c>
      <c r="I43" s="11" t="s">
        <v>152</v>
      </c>
      <c r="J43" s="11">
        <v>0</v>
      </c>
      <c r="K43" s="11">
        <v>35</v>
      </c>
      <c r="L43" s="11">
        <v>35</v>
      </c>
      <c r="M43" s="11" t="s">
        <v>117</v>
      </c>
    </row>
    <row r="44" spans="1:13" ht="43.5" customHeight="1" x14ac:dyDescent="0.2">
      <c r="A44" s="188" t="s">
        <v>188</v>
      </c>
      <c r="B44" s="172"/>
      <c r="C44" s="194">
        <v>130030</v>
      </c>
      <c r="D44" s="166" t="s">
        <v>18</v>
      </c>
      <c r="E44" s="20" t="s">
        <v>189</v>
      </c>
      <c r="F44" s="20"/>
      <c r="G44" s="20" t="s">
        <v>141</v>
      </c>
      <c r="H44" s="20" t="s">
        <v>190</v>
      </c>
      <c r="I44" s="20" t="s">
        <v>171</v>
      </c>
      <c r="J44" s="20">
        <v>0</v>
      </c>
      <c r="K44" s="20">
        <v>35</v>
      </c>
      <c r="L44" s="20">
        <v>35</v>
      </c>
      <c r="M44" s="20" t="s">
        <v>117</v>
      </c>
    </row>
    <row r="45" spans="1:13" ht="59.25" customHeight="1" x14ac:dyDescent="0.2">
      <c r="A45" s="188"/>
      <c r="B45" s="173"/>
      <c r="C45" s="194"/>
      <c r="D45" s="166"/>
      <c r="E45" s="20" t="s">
        <v>191</v>
      </c>
      <c r="F45" s="20"/>
      <c r="G45" s="20" t="s">
        <v>141</v>
      </c>
      <c r="H45" s="20" t="s">
        <v>192</v>
      </c>
      <c r="I45" s="20" t="s">
        <v>152</v>
      </c>
      <c r="J45" s="20">
        <v>0</v>
      </c>
      <c r="K45" s="20">
        <v>35</v>
      </c>
      <c r="L45" s="20">
        <v>35</v>
      </c>
      <c r="M45" s="20" t="s">
        <v>117</v>
      </c>
    </row>
    <row r="46" spans="1:13" ht="15" customHeight="1" x14ac:dyDescent="0.2">
      <c r="A46" s="188"/>
      <c r="B46" s="173"/>
      <c r="C46" s="194"/>
      <c r="D46" s="166"/>
      <c r="E46" s="180" t="s">
        <v>193</v>
      </c>
      <c r="F46" s="20"/>
      <c r="G46" s="20" t="s">
        <v>141</v>
      </c>
      <c r="H46" s="20" t="s">
        <v>194</v>
      </c>
      <c r="I46" s="20" t="s">
        <v>152</v>
      </c>
      <c r="J46" s="20">
        <v>0</v>
      </c>
      <c r="K46" s="20">
        <v>35</v>
      </c>
      <c r="L46" s="20">
        <v>35</v>
      </c>
      <c r="M46" s="15" t="s">
        <v>117</v>
      </c>
    </row>
    <row r="47" spans="1:13" ht="15" customHeight="1" x14ac:dyDescent="0.2">
      <c r="A47" s="188"/>
      <c r="B47" s="173"/>
      <c r="C47" s="194"/>
      <c r="D47" s="166"/>
      <c r="E47" s="180"/>
      <c r="F47" s="20"/>
      <c r="G47" s="20" t="s">
        <v>141</v>
      </c>
      <c r="H47" s="20" t="s">
        <v>195</v>
      </c>
      <c r="I47" s="20" t="s">
        <v>152</v>
      </c>
      <c r="J47" s="20">
        <v>0</v>
      </c>
      <c r="K47" s="20">
        <v>35</v>
      </c>
      <c r="L47" s="20">
        <v>35</v>
      </c>
      <c r="M47" s="15" t="s">
        <v>117</v>
      </c>
    </row>
    <row r="48" spans="1:13" ht="25.5" customHeight="1" x14ac:dyDescent="0.2">
      <c r="A48" s="188"/>
      <c r="B48" s="173"/>
      <c r="C48" s="194"/>
      <c r="D48" s="166"/>
      <c r="E48" s="180"/>
      <c r="F48" s="20"/>
      <c r="G48" s="20" t="s">
        <v>141</v>
      </c>
      <c r="H48" s="20" t="s">
        <v>196</v>
      </c>
      <c r="I48" s="20" t="s">
        <v>152</v>
      </c>
      <c r="J48" s="20">
        <v>0</v>
      </c>
      <c r="K48" s="20">
        <v>35</v>
      </c>
      <c r="L48" s="20">
        <v>35</v>
      </c>
      <c r="M48" s="15" t="s">
        <v>117</v>
      </c>
    </row>
    <row r="49" spans="1:13" ht="27.75" customHeight="1" x14ac:dyDescent="0.2">
      <c r="A49" s="188"/>
      <c r="B49" s="173"/>
      <c r="C49" s="194"/>
      <c r="D49" s="166"/>
      <c r="E49" s="180"/>
      <c r="F49" s="20"/>
      <c r="G49" s="20" t="s">
        <v>141</v>
      </c>
      <c r="H49" s="20" t="s">
        <v>197</v>
      </c>
      <c r="I49" s="20" t="s">
        <v>152</v>
      </c>
      <c r="J49" s="20">
        <v>0</v>
      </c>
      <c r="K49" s="20">
        <v>35</v>
      </c>
      <c r="L49" s="20">
        <v>35</v>
      </c>
      <c r="M49" s="15" t="s">
        <v>117</v>
      </c>
    </row>
    <row r="50" spans="1:13" ht="13.5" customHeight="1" x14ac:dyDescent="0.2">
      <c r="A50" s="188"/>
      <c r="B50" s="173"/>
      <c r="C50" s="194"/>
      <c r="D50" s="166"/>
      <c r="E50" s="180"/>
      <c r="F50" s="20"/>
      <c r="G50" s="20" t="s">
        <v>141</v>
      </c>
      <c r="H50" s="20" t="s">
        <v>198</v>
      </c>
      <c r="I50" s="20" t="s">
        <v>152</v>
      </c>
      <c r="J50" s="20">
        <v>0</v>
      </c>
      <c r="K50" s="20">
        <v>35</v>
      </c>
      <c r="L50" s="20">
        <v>35</v>
      </c>
      <c r="M50" s="15" t="s">
        <v>117</v>
      </c>
    </row>
    <row r="51" spans="1:13" ht="54.75" customHeight="1" x14ac:dyDescent="0.2">
      <c r="A51" s="188"/>
      <c r="B51" s="173"/>
      <c r="C51" s="194"/>
      <c r="D51" s="166"/>
      <c r="E51" s="180"/>
      <c r="F51" s="20"/>
      <c r="G51" s="20" t="s">
        <v>141</v>
      </c>
      <c r="H51" s="20" t="s">
        <v>199</v>
      </c>
      <c r="I51" s="20" t="s">
        <v>152</v>
      </c>
      <c r="J51" s="20">
        <v>0</v>
      </c>
      <c r="K51" s="20">
        <v>35</v>
      </c>
      <c r="L51" s="20">
        <v>35</v>
      </c>
      <c r="M51" s="15" t="s">
        <v>117</v>
      </c>
    </row>
    <row r="52" spans="1:13" ht="13.5" customHeight="1" x14ac:dyDescent="0.2">
      <c r="A52" s="188"/>
      <c r="B52" s="173"/>
      <c r="C52" s="194"/>
      <c r="D52" s="166"/>
      <c r="E52" s="180"/>
      <c r="F52" s="20"/>
      <c r="G52" s="20" t="s">
        <v>141</v>
      </c>
      <c r="H52" s="20" t="s">
        <v>200</v>
      </c>
      <c r="I52" s="20" t="s">
        <v>152</v>
      </c>
      <c r="J52" s="20">
        <v>0</v>
      </c>
      <c r="K52" s="20">
        <v>35</v>
      </c>
      <c r="L52" s="20">
        <v>35</v>
      </c>
      <c r="M52" s="15" t="s">
        <v>117</v>
      </c>
    </row>
    <row r="53" spans="1:13" ht="27" customHeight="1" x14ac:dyDescent="0.2">
      <c r="A53" s="188"/>
      <c r="B53" s="174"/>
      <c r="C53" s="194"/>
      <c r="D53" s="166"/>
      <c r="E53" s="180"/>
      <c r="F53" s="20"/>
      <c r="G53" s="20" t="s">
        <v>141</v>
      </c>
      <c r="H53" s="20" t="s">
        <v>201</v>
      </c>
      <c r="I53" s="20" t="s">
        <v>202</v>
      </c>
      <c r="J53" s="20">
        <v>0</v>
      </c>
      <c r="K53" s="20">
        <v>35</v>
      </c>
      <c r="L53" s="20">
        <v>35</v>
      </c>
      <c r="M53" s="15" t="s">
        <v>117</v>
      </c>
    </row>
    <row r="54" spans="1:13" ht="23.25" customHeight="1" x14ac:dyDescent="0.2">
      <c r="A54" s="172" t="s">
        <v>203</v>
      </c>
      <c r="B54" s="172"/>
      <c r="C54" s="226">
        <v>130040</v>
      </c>
      <c r="D54" s="177" t="s">
        <v>20</v>
      </c>
      <c r="E54" s="167" t="s">
        <v>204</v>
      </c>
      <c r="F54" s="14"/>
      <c r="G54" s="14" t="s">
        <v>141</v>
      </c>
      <c r="H54" s="49" t="s">
        <v>205</v>
      </c>
      <c r="I54" s="14" t="s">
        <v>152</v>
      </c>
      <c r="J54" s="14">
        <v>0</v>
      </c>
      <c r="K54" s="14">
        <v>10</v>
      </c>
      <c r="L54" s="14">
        <v>10</v>
      </c>
      <c r="M54" s="11" t="s">
        <v>117</v>
      </c>
    </row>
    <row r="55" spans="1:13" ht="30.75" customHeight="1" x14ac:dyDescent="0.2">
      <c r="A55" s="174"/>
      <c r="B55" s="174"/>
      <c r="C55" s="227"/>
      <c r="D55" s="198"/>
      <c r="E55" s="169"/>
      <c r="F55" s="14"/>
      <c r="G55" s="14" t="s">
        <v>141</v>
      </c>
      <c r="H55" s="49" t="s">
        <v>206</v>
      </c>
      <c r="I55" s="14" t="s">
        <v>152</v>
      </c>
      <c r="J55" s="14">
        <v>0</v>
      </c>
      <c r="K55" s="14">
        <v>10</v>
      </c>
      <c r="L55" s="14">
        <v>10</v>
      </c>
      <c r="M55" s="11" t="s">
        <v>117</v>
      </c>
    </row>
    <row r="56" spans="1:13" ht="33.75" customHeight="1" x14ac:dyDescent="0.2">
      <c r="A56" s="51" t="s">
        <v>207</v>
      </c>
      <c r="B56" s="44" t="s">
        <v>167</v>
      </c>
      <c r="C56" s="16">
        <v>140000</v>
      </c>
      <c r="D56" s="63" t="s">
        <v>21</v>
      </c>
      <c r="E56" s="13"/>
      <c r="F56" s="13"/>
      <c r="G56" s="13"/>
      <c r="H56" s="13"/>
      <c r="I56" s="13"/>
      <c r="J56" s="13"/>
      <c r="K56" s="13"/>
      <c r="L56" s="13"/>
      <c r="M56" s="13"/>
    </row>
    <row r="57" spans="1:13" ht="84" customHeight="1" x14ac:dyDescent="0.2">
      <c r="A57" s="229" t="s">
        <v>208</v>
      </c>
      <c r="B57" s="224"/>
      <c r="C57" s="165">
        <v>140010</v>
      </c>
      <c r="D57" s="180" t="s">
        <v>49</v>
      </c>
      <c r="E57" s="20" t="s">
        <v>209</v>
      </c>
      <c r="F57" s="20" t="s">
        <v>210</v>
      </c>
      <c r="G57" s="14" t="s">
        <v>141</v>
      </c>
      <c r="H57" s="49" t="s">
        <v>211</v>
      </c>
      <c r="I57" s="14" t="s">
        <v>152</v>
      </c>
      <c r="J57" s="14">
        <v>0</v>
      </c>
      <c r="K57" s="14">
        <v>55</v>
      </c>
      <c r="L57" s="14">
        <v>55</v>
      </c>
      <c r="M57" s="11" t="s">
        <v>212</v>
      </c>
    </row>
    <row r="58" spans="1:13" ht="78.75" customHeight="1" x14ac:dyDescent="0.2">
      <c r="A58" s="229"/>
      <c r="B58" s="228"/>
      <c r="C58" s="165"/>
      <c r="D58" s="180"/>
      <c r="E58" s="20" t="s">
        <v>209</v>
      </c>
      <c r="F58" s="20" t="s">
        <v>213</v>
      </c>
      <c r="G58" s="14" t="s">
        <v>141</v>
      </c>
      <c r="H58" s="49" t="s">
        <v>211</v>
      </c>
      <c r="I58" s="14" t="s">
        <v>152</v>
      </c>
      <c r="J58" s="14">
        <v>0</v>
      </c>
      <c r="K58" s="14">
        <v>55</v>
      </c>
      <c r="L58" s="14">
        <v>55</v>
      </c>
      <c r="M58" s="11" t="s">
        <v>212</v>
      </c>
    </row>
    <row r="59" spans="1:13" ht="60.75" customHeight="1" x14ac:dyDescent="0.2">
      <c r="A59" s="229"/>
      <c r="B59" s="228"/>
      <c r="C59" s="165"/>
      <c r="D59" s="180"/>
      <c r="E59" s="20" t="s">
        <v>214</v>
      </c>
      <c r="F59" s="20" t="s">
        <v>215</v>
      </c>
      <c r="G59" s="14" t="s">
        <v>141</v>
      </c>
      <c r="H59" s="49" t="s">
        <v>211</v>
      </c>
      <c r="I59" s="14" t="s">
        <v>152</v>
      </c>
      <c r="J59" s="14">
        <v>0</v>
      </c>
      <c r="K59" s="14">
        <v>55</v>
      </c>
      <c r="L59" s="14">
        <v>55</v>
      </c>
      <c r="M59" s="11" t="s">
        <v>212</v>
      </c>
    </row>
    <row r="60" spans="1:13" ht="57.75" customHeight="1" x14ac:dyDescent="0.2">
      <c r="A60" s="229"/>
      <c r="B60" s="228"/>
      <c r="C60" s="165"/>
      <c r="D60" s="180"/>
      <c r="E60" s="20" t="s">
        <v>216</v>
      </c>
      <c r="F60" s="20" t="s">
        <v>215</v>
      </c>
      <c r="G60" s="14" t="s">
        <v>141</v>
      </c>
      <c r="H60" s="49" t="s">
        <v>217</v>
      </c>
      <c r="I60" s="14" t="s">
        <v>152</v>
      </c>
      <c r="J60" s="14">
        <v>0</v>
      </c>
      <c r="K60" s="14">
        <v>55</v>
      </c>
      <c r="L60" s="14">
        <v>55</v>
      </c>
      <c r="M60" s="11" t="s">
        <v>212</v>
      </c>
    </row>
    <row r="61" spans="1:13" ht="81.75" customHeight="1" x14ac:dyDescent="0.2">
      <c r="A61" s="229"/>
      <c r="B61" s="225"/>
      <c r="C61" s="165"/>
      <c r="D61" s="180"/>
      <c r="E61" s="20" t="s">
        <v>218</v>
      </c>
      <c r="F61" s="20" t="s">
        <v>219</v>
      </c>
      <c r="G61" s="14" t="s">
        <v>141</v>
      </c>
      <c r="H61" s="49" t="s">
        <v>211</v>
      </c>
      <c r="I61" s="14" t="s">
        <v>152</v>
      </c>
      <c r="J61" s="14">
        <v>0</v>
      </c>
      <c r="K61" s="14">
        <v>55</v>
      </c>
      <c r="L61" s="14">
        <v>55</v>
      </c>
      <c r="M61" s="11" t="s">
        <v>212</v>
      </c>
    </row>
    <row r="62" spans="1:13" ht="27" customHeight="1" x14ac:dyDescent="0.2">
      <c r="A62" s="223" t="s">
        <v>220</v>
      </c>
      <c r="B62" s="224"/>
      <c r="C62" s="194">
        <v>140020</v>
      </c>
      <c r="D62" s="180" t="s">
        <v>51</v>
      </c>
      <c r="E62" s="180" t="s">
        <v>221</v>
      </c>
      <c r="F62" s="20" t="s">
        <v>210</v>
      </c>
      <c r="G62" s="14" t="s">
        <v>141</v>
      </c>
      <c r="H62" s="49" t="s">
        <v>211</v>
      </c>
      <c r="I62" s="14" t="s">
        <v>152</v>
      </c>
      <c r="J62" s="14">
        <v>0</v>
      </c>
      <c r="K62" s="14">
        <v>55</v>
      </c>
      <c r="L62" s="14">
        <v>55</v>
      </c>
      <c r="M62" s="11" t="s">
        <v>212</v>
      </c>
    </row>
    <row r="63" spans="1:13" ht="45" customHeight="1" x14ac:dyDescent="0.2">
      <c r="A63" s="223"/>
      <c r="B63" s="228"/>
      <c r="C63" s="194"/>
      <c r="D63" s="180"/>
      <c r="E63" s="180"/>
      <c r="F63" s="20" t="s">
        <v>213</v>
      </c>
      <c r="G63" s="14" t="s">
        <v>141</v>
      </c>
      <c r="H63" s="49" t="s">
        <v>211</v>
      </c>
      <c r="I63" s="14" t="s">
        <v>152</v>
      </c>
      <c r="J63" s="14">
        <v>0</v>
      </c>
      <c r="K63" s="14">
        <v>55</v>
      </c>
      <c r="L63" s="14">
        <v>55</v>
      </c>
      <c r="M63" s="11" t="s">
        <v>212</v>
      </c>
    </row>
    <row r="64" spans="1:13" ht="71.25" customHeight="1" x14ac:dyDescent="0.2">
      <c r="A64" s="223"/>
      <c r="B64" s="228"/>
      <c r="C64" s="194"/>
      <c r="D64" s="180"/>
      <c r="E64" s="20" t="s">
        <v>222</v>
      </c>
      <c r="F64" s="20" t="s">
        <v>215</v>
      </c>
      <c r="G64" s="14" t="s">
        <v>141</v>
      </c>
      <c r="H64" s="49" t="s">
        <v>211</v>
      </c>
      <c r="I64" s="14" t="s">
        <v>152</v>
      </c>
      <c r="J64" s="14">
        <v>0</v>
      </c>
      <c r="K64" s="14">
        <v>55</v>
      </c>
      <c r="L64" s="14">
        <v>55</v>
      </c>
      <c r="M64" s="11" t="s">
        <v>212</v>
      </c>
    </row>
    <row r="65" spans="1:13" ht="73.5" customHeight="1" x14ac:dyDescent="0.2">
      <c r="A65" s="223"/>
      <c r="B65" s="225"/>
      <c r="C65" s="194"/>
      <c r="D65" s="180"/>
      <c r="E65" s="20" t="s">
        <v>223</v>
      </c>
      <c r="F65" s="20" t="s">
        <v>215</v>
      </c>
      <c r="G65" s="14" t="s">
        <v>141</v>
      </c>
      <c r="H65" s="49" t="s">
        <v>217</v>
      </c>
      <c r="I65" s="14" t="s">
        <v>152</v>
      </c>
      <c r="J65" s="14">
        <v>0</v>
      </c>
      <c r="K65" s="14">
        <v>55</v>
      </c>
      <c r="L65" s="14">
        <v>55</v>
      </c>
      <c r="M65" s="11" t="s">
        <v>212</v>
      </c>
    </row>
    <row r="66" spans="1:13" ht="36.75" customHeight="1" x14ac:dyDescent="0.2">
      <c r="A66" s="223" t="s">
        <v>224</v>
      </c>
      <c r="B66" s="224"/>
      <c r="C66" s="184">
        <v>140030</v>
      </c>
      <c r="D66" s="187" t="s">
        <v>22</v>
      </c>
      <c r="E66" s="180" t="s">
        <v>225</v>
      </c>
      <c r="F66" s="15" t="s">
        <v>91</v>
      </c>
      <c r="G66" s="14" t="s">
        <v>141</v>
      </c>
      <c r="H66" s="15" t="s">
        <v>226</v>
      </c>
      <c r="I66" s="11" t="s">
        <v>152</v>
      </c>
      <c r="J66" s="11">
        <v>0</v>
      </c>
      <c r="K66" s="11">
        <v>55</v>
      </c>
      <c r="L66" s="11">
        <v>55</v>
      </c>
      <c r="M66" s="11" t="s">
        <v>212</v>
      </c>
    </row>
    <row r="67" spans="1:13" ht="108" customHeight="1" x14ac:dyDescent="0.2">
      <c r="A67" s="223"/>
      <c r="B67" s="225"/>
      <c r="C67" s="184"/>
      <c r="D67" s="187"/>
      <c r="E67" s="180"/>
      <c r="F67" s="15" t="s">
        <v>215</v>
      </c>
      <c r="G67" s="14" t="s">
        <v>141</v>
      </c>
      <c r="H67" s="15" t="s">
        <v>226</v>
      </c>
      <c r="I67" s="11" t="s">
        <v>152</v>
      </c>
      <c r="J67" s="11">
        <v>0</v>
      </c>
      <c r="K67" s="11">
        <v>55</v>
      </c>
      <c r="L67" s="11">
        <v>55</v>
      </c>
      <c r="M67" s="11" t="s">
        <v>212</v>
      </c>
    </row>
    <row r="68" spans="1:13" ht="39" customHeight="1" x14ac:dyDescent="0.2">
      <c r="A68" s="188" t="s">
        <v>227</v>
      </c>
      <c r="B68" s="172"/>
      <c r="C68" s="196">
        <v>140040</v>
      </c>
      <c r="D68" s="187" t="s">
        <v>23</v>
      </c>
      <c r="E68" s="187" t="s">
        <v>228</v>
      </c>
      <c r="F68" s="15" t="s">
        <v>213</v>
      </c>
      <c r="G68" s="15" t="s">
        <v>141</v>
      </c>
      <c r="H68" s="15" t="s">
        <v>229</v>
      </c>
      <c r="I68" s="15" t="s">
        <v>152</v>
      </c>
      <c r="J68" s="15">
        <v>0</v>
      </c>
      <c r="K68" s="15">
        <v>20</v>
      </c>
      <c r="L68" s="15">
        <v>20</v>
      </c>
      <c r="M68" s="11" t="s">
        <v>212</v>
      </c>
    </row>
    <row r="69" spans="1:13" ht="39.75" customHeight="1" x14ac:dyDescent="0.2">
      <c r="A69" s="222"/>
      <c r="B69" s="173"/>
      <c r="C69" s="196"/>
      <c r="D69" s="222"/>
      <c r="E69" s="180"/>
      <c r="F69" s="15" t="s">
        <v>210</v>
      </c>
      <c r="G69" s="14" t="s">
        <v>141</v>
      </c>
      <c r="H69" s="15" t="s">
        <v>229</v>
      </c>
      <c r="I69" s="15" t="s">
        <v>152</v>
      </c>
      <c r="J69" s="15">
        <v>0</v>
      </c>
      <c r="K69" s="15">
        <v>20</v>
      </c>
      <c r="L69" s="15">
        <v>20</v>
      </c>
      <c r="M69" s="11" t="s">
        <v>212</v>
      </c>
    </row>
    <row r="70" spans="1:13" ht="42.75" customHeight="1" x14ac:dyDescent="0.2">
      <c r="A70" s="222"/>
      <c r="B70" s="173"/>
      <c r="C70" s="196"/>
      <c r="D70" s="222"/>
      <c r="E70" s="180"/>
      <c r="F70" s="15" t="s">
        <v>215</v>
      </c>
      <c r="G70" s="14" t="s">
        <v>141</v>
      </c>
      <c r="H70" s="15" t="s">
        <v>229</v>
      </c>
      <c r="I70" s="15" t="s">
        <v>152</v>
      </c>
      <c r="J70" s="15">
        <v>0</v>
      </c>
      <c r="K70" s="15">
        <v>20</v>
      </c>
      <c r="L70" s="15">
        <v>20</v>
      </c>
      <c r="M70" s="11" t="s">
        <v>212</v>
      </c>
    </row>
    <row r="71" spans="1:13" ht="27.75" customHeight="1" x14ac:dyDescent="0.2">
      <c r="A71" s="222"/>
      <c r="B71" s="173"/>
      <c r="C71" s="196"/>
      <c r="D71" s="222"/>
      <c r="E71" s="15" t="s">
        <v>230</v>
      </c>
      <c r="F71" s="15"/>
      <c r="G71" s="14" t="s">
        <v>141</v>
      </c>
      <c r="H71" s="15" t="s">
        <v>231</v>
      </c>
      <c r="I71" s="15" t="s">
        <v>131</v>
      </c>
      <c r="J71" s="15">
        <v>0</v>
      </c>
      <c r="K71" s="15">
        <v>20</v>
      </c>
      <c r="L71" s="15">
        <v>20</v>
      </c>
      <c r="M71" s="11" t="s">
        <v>212</v>
      </c>
    </row>
    <row r="72" spans="1:13" ht="36" customHeight="1" x14ac:dyDescent="0.2">
      <c r="A72" s="222"/>
      <c r="B72" s="173"/>
      <c r="C72" s="196"/>
      <c r="D72" s="222"/>
      <c r="E72" s="15" t="s">
        <v>232</v>
      </c>
      <c r="F72" s="15"/>
      <c r="G72" s="14" t="s">
        <v>141</v>
      </c>
      <c r="H72" s="15" t="s">
        <v>232</v>
      </c>
      <c r="I72" s="15" t="s">
        <v>131</v>
      </c>
      <c r="J72" s="15">
        <v>0</v>
      </c>
      <c r="K72" s="15">
        <v>20</v>
      </c>
      <c r="L72" s="15">
        <v>20</v>
      </c>
      <c r="M72" s="11" t="s">
        <v>212</v>
      </c>
    </row>
    <row r="73" spans="1:13" ht="41.25" customHeight="1" x14ac:dyDescent="0.2">
      <c r="A73" s="222"/>
      <c r="B73" s="174"/>
      <c r="C73" s="196"/>
      <c r="D73" s="222"/>
      <c r="E73" s="15" t="s">
        <v>232</v>
      </c>
      <c r="F73" s="15"/>
      <c r="G73" s="14" t="s">
        <v>141</v>
      </c>
      <c r="H73" s="20" t="s">
        <v>233</v>
      </c>
      <c r="I73" s="15" t="s">
        <v>131</v>
      </c>
      <c r="J73" s="15">
        <v>0</v>
      </c>
      <c r="K73" s="15">
        <v>20</v>
      </c>
      <c r="L73" s="15">
        <v>20</v>
      </c>
      <c r="M73" s="11" t="s">
        <v>212</v>
      </c>
    </row>
    <row r="74" spans="1:13" ht="13.5" customHeight="1" x14ac:dyDescent="0.2">
      <c r="A74" s="53" t="s">
        <v>234</v>
      </c>
      <c r="B74" s="44" t="s">
        <v>167</v>
      </c>
      <c r="C74" s="17">
        <v>150000</v>
      </c>
      <c r="D74" s="52" t="s">
        <v>24</v>
      </c>
      <c r="E74" s="18"/>
      <c r="F74" s="18"/>
      <c r="G74" s="18"/>
      <c r="H74" s="18"/>
      <c r="I74" s="13"/>
      <c r="J74" s="13"/>
      <c r="K74" s="13"/>
      <c r="L74" s="13"/>
      <c r="M74" s="13"/>
    </row>
    <row r="75" spans="1:13" ht="39.950000000000003" customHeight="1" x14ac:dyDescent="0.2">
      <c r="A75" s="208" t="s">
        <v>235</v>
      </c>
      <c r="B75" s="172"/>
      <c r="C75" s="211">
        <v>150010</v>
      </c>
      <c r="D75" s="180" t="s">
        <v>25</v>
      </c>
      <c r="E75" s="212" t="s">
        <v>236</v>
      </c>
      <c r="F75" s="15" t="s">
        <v>210</v>
      </c>
      <c r="G75" s="20" t="s">
        <v>141</v>
      </c>
      <c r="H75" s="20" t="s">
        <v>237</v>
      </c>
      <c r="I75" s="15" t="s">
        <v>152</v>
      </c>
      <c r="J75" s="15">
        <v>0</v>
      </c>
      <c r="K75" s="15">
        <v>35</v>
      </c>
      <c r="L75" s="15">
        <v>35</v>
      </c>
      <c r="M75" s="15" t="s">
        <v>212</v>
      </c>
    </row>
    <row r="76" spans="1:13" ht="39.950000000000003" customHeight="1" x14ac:dyDescent="0.2">
      <c r="A76" s="209"/>
      <c r="B76" s="173"/>
      <c r="C76" s="211"/>
      <c r="D76" s="180"/>
      <c r="E76" s="213"/>
      <c r="F76" s="15" t="s">
        <v>213</v>
      </c>
      <c r="G76" s="20" t="s">
        <v>141</v>
      </c>
      <c r="H76" s="20" t="s">
        <v>237</v>
      </c>
      <c r="I76" s="15" t="s">
        <v>152</v>
      </c>
      <c r="J76" s="15">
        <v>0</v>
      </c>
      <c r="K76" s="15">
        <v>35</v>
      </c>
      <c r="L76" s="15">
        <v>35</v>
      </c>
      <c r="M76" s="15" t="s">
        <v>212</v>
      </c>
    </row>
    <row r="77" spans="1:13" ht="39.950000000000003" customHeight="1" x14ac:dyDescent="0.2">
      <c r="A77" s="209"/>
      <c r="B77" s="173"/>
      <c r="C77" s="211"/>
      <c r="D77" s="180"/>
      <c r="E77" s="213"/>
      <c r="F77" s="15" t="s">
        <v>215</v>
      </c>
      <c r="G77" s="20" t="s">
        <v>141</v>
      </c>
      <c r="H77" s="15" t="s">
        <v>238</v>
      </c>
      <c r="I77" s="15" t="s">
        <v>152</v>
      </c>
      <c r="J77" s="15">
        <v>0</v>
      </c>
      <c r="K77" s="15">
        <v>35</v>
      </c>
      <c r="L77" s="15">
        <v>35</v>
      </c>
      <c r="M77" s="15" t="s">
        <v>212</v>
      </c>
    </row>
    <row r="78" spans="1:13" ht="39.950000000000003" customHeight="1" x14ac:dyDescent="0.2">
      <c r="A78" s="209"/>
      <c r="B78" s="173"/>
      <c r="C78" s="211"/>
      <c r="D78" s="180"/>
      <c r="E78" s="213"/>
      <c r="F78" s="15" t="s">
        <v>215</v>
      </c>
      <c r="G78" s="20" t="s">
        <v>141</v>
      </c>
      <c r="H78" s="20" t="s">
        <v>237</v>
      </c>
      <c r="I78" s="15" t="s">
        <v>152</v>
      </c>
      <c r="J78" s="15">
        <v>0</v>
      </c>
      <c r="K78" s="15">
        <v>35</v>
      </c>
      <c r="L78" s="15">
        <v>35</v>
      </c>
      <c r="M78" s="15" t="s">
        <v>212</v>
      </c>
    </row>
    <row r="79" spans="1:13" ht="39.950000000000003" customHeight="1" x14ac:dyDescent="0.2">
      <c r="A79" s="209"/>
      <c r="B79" s="173"/>
      <c r="C79" s="211"/>
      <c r="D79" s="180"/>
      <c r="E79" s="213"/>
      <c r="F79" s="15" t="s">
        <v>219</v>
      </c>
      <c r="G79" s="20" t="s">
        <v>141</v>
      </c>
      <c r="H79" s="20" t="s">
        <v>237</v>
      </c>
      <c r="I79" s="15" t="s">
        <v>152</v>
      </c>
      <c r="J79" s="15">
        <v>0</v>
      </c>
      <c r="K79" s="15">
        <v>35</v>
      </c>
      <c r="L79" s="15">
        <v>35</v>
      </c>
      <c r="M79" s="15" t="s">
        <v>212</v>
      </c>
    </row>
    <row r="80" spans="1:13" ht="39.950000000000003" customHeight="1" x14ac:dyDescent="0.2">
      <c r="A80" s="209"/>
      <c r="B80" s="173"/>
      <c r="C80" s="211"/>
      <c r="D80" s="180"/>
      <c r="E80" s="213"/>
      <c r="F80" s="15" t="s">
        <v>219</v>
      </c>
      <c r="G80" s="20" t="s">
        <v>141</v>
      </c>
      <c r="H80" s="15" t="s">
        <v>238</v>
      </c>
      <c r="I80" s="15" t="s">
        <v>152</v>
      </c>
      <c r="J80" s="15">
        <v>0</v>
      </c>
      <c r="K80" s="15">
        <v>35</v>
      </c>
      <c r="L80" s="15">
        <v>35</v>
      </c>
      <c r="M80" s="15" t="s">
        <v>212</v>
      </c>
    </row>
    <row r="81" spans="1:13" ht="39.950000000000003" customHeight="1" x14ac:dyDescent="0.2">
      <c r="A81" s="209"/>
      <c r="B81" s="173"/>
      <c r="C81" s="211"/>
      <c r="D81" s="180"/>
      <c r="E81" s="213"/>
      <c r="F81" s="15" t="s">
        <v>239</v>
      </c>
      <c r="G81" s="20" t="s">
        <v>141</v>
      </c>
      <c r="H81" s="15" t="s">
        <v>238</v>
      </c>
      <c r="I81" s="15" t="s">
        <v>152</v>
      </c>
      <c r="J81" s="15">
        <v>0</v>
      </c>
      <c r="K81" s="15">
        <v>35</v>
      </c>
      <c r="L81" s="15">
        <v>35</v>
      </c>
      <c r="M81" s="15" t="s">
        <v>212</v>
      </c>
    </row>
    <row r="82" spans="1:13" ht="39.950000000000003" customHeight="1" x14ac:dyDescent="0.2">
      <c r="A82" s="209"/>
      <c r="B82" s="173"/>
      <c r="C82" s="211"/>
      <c r="D82" s="180"/>
      <c r="E82" s="213"/>
      <c r="F82" s="15" t="s">
        <v>239</v>
      </c>
      <c r="G82" s="20" t="s">
        <v>141</v>
      </c>
      <c r="H82" s="20" t="s">
        <v>237</v>
      </c>
      <c r="I82" s="15" t="s">
        <v>152</v>
      </c>
      <c r="J82" s="15">
        <v>0</v>
      </c>
      <c r="K82" s="15">
        <v>35</v>
      </c>
      <c r="L82" s="15">
        <v>35</v>
      </c>
      <c r="M82" s="15" t="s">
        <v>212</v>
      </c>
    </row>
    <row r="83" spans="1:13" ht="39.950000000000003" customHeight="1" x14ac:dyDescent="0.2">
      <c r="A83" s="209"/>
      <c r="B83" s="173"/>
      <c r="C83" s="211"/>
      <c r="D83" s="180"/>
      <c r="E83" s="213"/>
      <c r="F83" s="15" t="s">
        <v>240</v>
      </c>
      <c r="G83" s="20" t="s">
        <v>141</v>
      </c>
      <c r="H83" s="20" t="s">
        <v>237</v>
      </c>
      <c r="I83" s="15" t="s">
        <v>126</v>
      </c>
      <c r="J83" s="15">
        <v>0</v>
      </c>
      <c r="K83" s="15">
        <v>35</v>
      </c>
      <c r="L83" s="15">
        <v>35</v>
      </c>
      <c r="M83" s="15" t="s">
        <v>212</v>
      </c>
    </row>
    <row r="84" spans="1:13" ht="39.950000000000003" customHeight="1" x14ac:dyDescent="0.2">
      <c r="A84" s="210"/>
      <c r="B84" s="174"/>
      <c r="C84" s="211"/>
      <c r="D84" s="180"/>
      <c r="E84" s="214"/>
      <c r="F84" s="15" t="s">
        <v>241</v>
      </c>
      <c r="G84" s="20" t="s">
        <v>141</v>
      </c>
      <c r="H84" s="15" t="s">
        <v>238</v>
      </c>
      <c r="I84" s="15" t="s">
        <v>126</v>
      </c>
      <c r="J84" s="15">
        <v>0</v>
      </c>
      <c r="K84" s="15">
        <v>35</v>
      </c>
      <c r="L84" s="15">
        <v>35</v>
      </c>
      <c r="M84" s="15" t="s">
        <v>212</v>
      </c>
    </row>
    <row r="85" spans="1:13" ht="54" customHeight="1" x14ac:dyDescent="0.2">
      <c r="A85" s="215" t="s">
        <v>242</v>
      </c>
      <c r="B85" s="217"/>
      <c r="C85" s="219">
        <v>150020</v>
      </c>
      <c r="D85" s="203" t="s">
        <v>243</v>
      </c>
      <c r="E85" s="187" t="s">
        <v>244</v>
      </c>
      <c r="F85" s="15"/>
      <c r="G85" s="20" t="s">
        <v>141</v>
      </c>
      <c r="H85" s="15" t="s">
        <v>245</v>
      </c>
      <c r="I85" s="15" t="s">
        <v>246</v>
      </c>
      <c r="J85" s="15">
        <v>0</v>
      </c>
      <c r="K85" s="15">
        <v>30</v>
      </c>
      <c r="L85" s="15">
        <v>30</v>
      </c>
      <c r="M85" s="15" t="s">
        <v>212</v>
      </c>
    </row>
    <row r="86" spans="1:13" ht="115.5" customHeight="1" x14ac:dyDescent="0.2">
      <c r="A86" s="216"/>
      <c r="B86" s="218"/>
      <c r="C86" s="220"/>
      <c r="D86" s="221"/>
      <c r="E86" s="187"/>
      <c r="F86" s="15"/>
      <c r="G86" s="20" t="s">
        <v>141</v>
      </c>
      <c r="H86" s="15" t="s">
        <v>247</v>
      </c>
      <c r="I86" s="15" t="s">
        <v>246</v>
      </c>
      <c r="J86" s="15">
        <v>0</v>
      </c>
      <c r="K86" s="15">
        <v>30</v>
      </c>
      <c r="L86" s="15">
        <v>30</v>
      </c>
      <c r="M86" s="15" t="s">
        <v>212</v>
      </c>
    </row>
    <row r="87" spans="1:13" ht="45" customHeight="1" x14ac:dyDescent="0.2">
      <c r="A87" s="179" t="s">
        <v>248</v>
      </c>
      <c r="B87" s="172"/>
      <c r="C87" s="184">
        <v>150030</v>
      </c>
      <c r="D87" s="166" t="s">
        <v>249</v>
      </c>
      <c r="E87" s="180" t="s">
        <v>250</v>
      </c>
      <c r="F87" s="20" t="s">
        <v>251</v>
      </c>
      <c r="G87" s="20" t="s">
        <v>141</v>
      </c>
      <c r="H87" s="20" t="s">
        <v>252</v>
      </c>
      <c r="I87" s="15" t="s">
        <v>126</v>
      </c>
      <c r="J87" s="15">
        <v>600</v>
      </c>
      <c r="K87" s="15">
        <v>35</v>
      </c>
      <c r="L87" s="15">
        <v>35</v>
      </c>
      <c r="M87" s="15" t="s">
        <v>212</v>
      </c>
    </row>
    <row r="88" spans="1:13" ht="45" customHeight="1" x14ac:dyDescent="0.2">
      <c r="A88" s="179"/>
      <c r="B88" s="173"/>
      <c r="C88" s="184"/>
      <c r="D88" s="166"/>
      <c r="E88" s="180"/>
      <c r="F88" s="20" t="s">
        <v>253</v>
      </c>
      <c r="G88" s="20" t="s">
        <v>141</v>
      </c>
      <c r="H88" s="20" t="s">
        <v>252</v>
      </c>
      <c r="I88" s="15" t="s">
        <v>126</v>
      </c>
      <c r="J88" s="15">
        <v>600</v>
      </c>
      <c r="K88" s="15">
        <v>35</v>
      </c>
      <c r="L88" s="15">
        <v>35</v>
      </c>
      <c r="M88" s="15" t="s">
        <v>212</v>
      </c>
    </row>
    <row r="89" spans="1:13" ht="45" customHeight="1" x14ac:dyDescent="0.2">
      <c r="A89" s="179"/>
      <c r="B89" s="173"/>
      <c r="C89" s="184"/>
      <c r="D89" s="166"/>
      <c r="E89" s="180"/>
      <c r="F89" s="20" t="s">
        <v>87</v>
      </c>
      <c r="G89" s="20" t="s">
        <v>141</v>
      </c>
      <c r="H89" s="20" t="s">
        <v>252</v>
      </c>
      <c r="I89" s="15" t="s">
        <v>152</v>
      </c>
      <c r="J89" s="15">
        <v>600</v>
      </c>
      <c r="K89" s="15">
        <v>35</v>
      </c>
      <c r="L89" s="15">
        <v>35</v>
      </c>
      <c r="M89" s="15" t="s">
        <v>212</v>
      </c>
    </row>
    <row r="90" spans="1:13" ht="45" customHeight="1" x14ac:dyDescent="0.2">
      <c r="A90" s="179"/>
      <c r="B90" s="173"/>
      <c r="C90" s="184"/>
      <c r="D90" s="166"/>
      <c r="E90" s="180"/>
      <c r="F90" s="20" t="s">
        <v>91</v>
      </c>
      <c r="G90" s="20" t="s">
        <v>141</v>
      </c>
      <c r="H90" s="20" t="s">
        <v>254</v>
      </c>
      <c r="I90" s="15" t="s">
        <v>126</v>
      </c>
      <c r="J90" s="15">
        <v>600</v>
      </c>
      <c r="K90" s="15">
        <v>35</v>
      </c>
      <c r="L90" s="15">
        <v>35</v>
      </c>
      <c r="M90" s="15" t="s">
        <v>212</v>
      </c>
    </row>
    <row r="91" spans="1:13" ht="45" customHeight="1" x14ac:dyDescent="0.2">
      <c r="A91" s="179"/>
      <c r="B91" s="174"/>
      <c r="C91" s="184"/>
      <c r="D91" s="166"/>
      <c r="E91" s="180"/>
      <c r="F91" s="20" t="s">
        <v>255</v>
      </c>
      <c r="G91" s="20" t="s">
        <v>141</v>
      </c>
      <c r="H91" s="20" t="s">
        <v>252</v>
      </c>
      <c r="I91" s="15" t="s">
        <v>152</v>
      </c>
      <c r="J91" s="15">
        <v>600</v>
      </c>
      <c r="K91" s="15">
        <v>35</v>
      </c>
      <c r="L91" s="15">
        <v>35</v>
      </c>
      <c r="M91" s="15" t="s">
        <v>212</v>
      </c>
    </row>
    <row r="92" spans="1:13" ht="45" customHeight="1" x14ac:dyDescent="0.2">
      <c r="A92" s="170" t="s">
        <v>256</v>
      </c>
      <c r="B92" s="172"/>
      <c r="C92" s="199">
        <v>150040</v>
      </c>
      <c r="D92" s="205" t="s">
        <v>257</v>
      </c>
      <c r="E92" s="203" t="s">
        <v>258</v>
      </c>
      <c r="F92" s="15"/>
      <c r="G92" s="20" t="s">
        <v>141</v>
      </c>
      <c r="H92" s="15" t="s">
        <v>259</v>
      </c>
      <c r="I92" s="15" t="s">
        <v>152</v>
      </c>
      <c r="J92" s="15">
        <v>600</v>
      </c>
      <c r="K92" s="15">
        <v>35</v>
      </c>
      <c r="L92" s="15">
        <v>35</v>
      </c>
      <c r="M92" s="15" t="s">
        <v>212</v>
      </c>
    </row>
    <row r="93" spans="1:13" s="19" customFormat="1" ht="45" customHeight="1" x14ac:dyDescent="0.25">
      <c r="A93" s="171"/>
      <c r="B93" s="173"/>
      <c r="C93" s="200"/>
      <c r="D93" s="206"/>
      <c r="E93" s="204"/>
      <c r="F93" s="15"/>
      <c r="G93" s="20" t="s">
        <v>141</v>
      </c>
      <c r="H93" s="15" t="s">
        <v>260</v>
      </c>
      <c r="I93" s="15" t="s">
        <v>152</v>
      </c>
      <c r="J93" s="15">
        <v>600</v>
      </c>
      <c r="K93" s="15">
        <v>35</v>
      </c>
      <c r="L93" s="15">
        <v>35</v>
      </c>
      <c r="M93" s="15" t="s">
        <v>212</v>
      </c>
    </row>
    <row r="94" spans="1:13" ht="45" customHeight="1" x14ac:dyDescent="0.2">
      <c r="A94" s="171"/>
      <c r="B94" s="173"/>
      <c r="C94" s="200"/>
      <c r="D94" s="206"/>
      <c r="E94" s="203" t="s">
        <v>261</v>
      </c>
      <c r="F94" s="15"/>
      <c r="G94" s="20" t="s">
        <v>141</v>
      </c>
      <c r="H94" s="15" t="s">
        <v>262</v>
      </c>
      <c r="I94" s="20" t="s">
        <v>246</v>
      </c>
      <c r="J94" s="11">
        <v>600</v>
      </c>
      <c r="K94" s="15">
        <v>35</v>
      </c>
      <c r="L94" s="15">
        <v>35</v>
      </c>
      <c r="M94" s="11" t="s">
        <v>212</v>
      </c>
    </row>
    <row r="95" spans="1:13" ht="45" customHeight="1" x14ac:dyDescent="0.2">
      <c r="A95" s="171"/>
      <c r="B95" s="173"/>
      <c r="C95" s="200"/>
      <c r="D95" s="206"/>
      <c r="E95" s="221"/>
      <c r="F95" s="15"/>
      <c r="G95" s="20" t="s">
        <v>141</v>
      </c>
      <c r="H95" s="15" t="s">
        <v>263</v>
      </c>
      <c r="I95" s="20" t="s">
        <v>246</v>
      </c>
      <c r="J95" s="11">
        <v>600</v>
      </c>
      <c r="K95" s="15">
        <v>35</v>
      </c>
      <c r="L95" s="15">
        <v>35</v>
      </c>
      <c r="M95" s="11" t="s">
        <v>212</v>
      </c>
    </row>
    <row r="96" spans="1:13" ht="45" customHeight="1" x14ac:dyDescent="0.2">
      <c r="A96" s="195"/>
      <c r="B96" s="174"/>
      <c r="C96" s="201"/>
      <c r="D96" s="207"/>
      <c r="E96" s="204"/>
      <c r="F96" s="15"/>
      <c r="G96" s="20" t="s">
        <v>141</v>
      </c>
      <c r="H96" s="15" t="s">
        <v>264</v>
      </c>
      <c r="I96" s="15" t="s">
        <v>126</v>
      </c>
      <c r="J96" s="11">
        <v>600</v>
      </c>
      <c r="K96" s="15">
        <v>35</v>
      </c>
      <c r="L96" s="15">
        <v>35</v>
      </c>
      <c r="M96" s="11" t="s">
        <v>212</v>
      </c>
    </row>
    <row r="97" spans="1:13" ht="77.25" customHeight="1" x14ac:dyDescent="0.2">
      <c r="A97" s="239" t="s">
        <v>265</v>
      </c>
      <c r="B97" s="240"/>
      <c r="C97" s="184">
        <v>150050</v>
      </c>
      <c r="D97" s="185" t="s">
        <v>26</v>
      </c>
      <c r="E97" s="180" t="s">
        <v>266</v>
      </c>
      <c r="F97" s="20"/>
      <c r="G97" s="20" t="s">
        <v>141</v>
      </c>
      <c r="H97" s="20" t="s">
        <v>267</v>
      </c>
      <c r="I97" s="20" t="s">
        <v>126</v>
      </c>
      <c r="J97" s="20">
        <v>600</v>
      </c>
      <c r="K97" s="20">
        <v>35</v>
      </c>
      <c r="L97" s="20">
        <v>35</v>
      </c>
      <c r="M97" s="15" t="s">
        <v>212</v>
      </c>
    </row>
    <row r="98" spans="1:13" ht="59.25" customHeight="1" x14ac:dyDescent="0.2">
      <c r="A98" s="239"/>
      <c r="B98" s="241"/>
      <c r="C98" s="184"/>
      <c r="D98" s="185"/>
      <c r="E98" s="180"/>
      <c r="F98" s="20"/>
      <c r="G98" s="20" t="s">
        <v>141</v>
      </c>
      <c r="H98" s="20" t="s">
        <v>268</v>
      </c>
      <c r="I98" s="20" t="s">
        <v>126</v>
      </c>
      <c r="J98" s="20">
        <v>600</v>
      </c>
      <c r="K98" s="20">
        <v>35</v>
      </c>
      <c r="L98" s="20">
        <v>35</v>
      </c>
      <c r="M98" s="15" t="s">
        <v>212</v>
      </c>
    </row>
    <row r="99" spans="1:13" ht="99.75" customHeight="1" x14ac:dyDescent="0.2">
      <c r="A99" s="239"/>
      <c r="B99" s="241"/>
      <c r="C99" s="184"/>
      <c r="D99" s="185"/>
      <c r="E99" s="180"/>
      <c r="F99" s="20"/>
      <c r="G99" s="20" t="s">
        <v>141</v>
      </c>
      <c r="H99" s="20" t="s">
        <v>269</v>
      </c>
      <c r="I99" s="20" t="s">
        <v>126</v>
      </c>
      <c r="J99" s="20">
        <v>600</v>
      </c>
      <c r="K99" s="20">
        <v>35</v>
      </c>
      <c r="L99" s="20">
        <v>35</v>
      </c>
      <c r="M99" s="20" t="s">
        <v>212</v>
      </c>
    </row>
    <row r="100" spans="1:13" ht="127.5" customHeight="1" x14ac:dyDescent="0.2">
      <c r="A100" s="239"/>
      <c r="B100" s="242"/>
      <c r="C100" s="184"/>
      <c r="D100" s="185"/>
      <c r="E100" s="180"/>
      <c r="F100" s="20"/>
      <c r="G100" s="20" t="s">
        <v>141</v>
      </c>
      <c r="H100" s="20" t="s">
        <v>270</v>
      </c>
      <c r="I100" s="20" t="s">
        <v>152</v>
      </c>
      <c r="J100" s="20">
        <v>600</v>
      </c>
      <c r="K100" s="20">
        <v>35</v>
      </c>
      <c r="L100" s="20">
        <v>35</v>
      </c>
      <c r="M100" s="15" t="s">
        <v>212</v>
      </c>
    </row>
    <row r="101" spans="1:13" ht="79.5" customHeight="1" x14ac:dyDescent="0.2">
      <c r="A101" s="170" t="s">
        <v>271</v>
      </c>
      <c r="B101" s="172"/>
      <c r="C101" s="199">
        <v>150060</v>
      </c>
      <c r="D101" s="205" t="s">
        <v>57</v>
      </c>
      <c r="E101" s="167" t="s">
        <v>272</v>
      </c>
      <c r="F101" s="20"/>
      <c r="G101" s="20" t="s">
        <v>141</v>
      </c>
      <c r="H101" s="29" t="s">
        <v>273</v>
      </c>
      <c r="I101" s="29" t="s">
        <v>126</v>
      </c>
      <c r="J101" s="20">
        <v>600</v>
      </c>
      <c r="K101" s="20">
        <v>15</v>
      </c>
      <c r="L101" s="20">
        <v>15</v>
      </c>
      <c r="M101" s="15" t="s">
        <v>212</v>
      </c>
    </row>
    <row r="102" spans="1:13" ht="45" customHeight="1" x14ac:dyDescent="0.2">
      <c r="A102" s="171"/>
      <c r="B102" s="173"/>
      <c r="C102" s="200"/>
      <c r="D102" s="206"/>
      <c r="E102" s="168"/>
      <c r="F102" s="20"/>
      <c r="G102" s="20" t="s">
        <v>141</v>
      </c>
      <c r="H102" s="36" t="s">
        <v>274</v>
      </c>
      <c r="I102" s="29" t="s">
        <v>126</v>
      </c>
      <c r="J102" s="20">
        <v>600</v>
      </c>
      <c r="K102" s="20">
        <v>15</v>
      </c>
      <c r="L102" s="20">
        <v>15</v>
      </c>
      <c r="M102" s="20" t="s">
        <v>212</v>
      </c>
    </row>
    <row r="103" spans="1:13" ht="45" customHeight="1" x14ac:dyDescent="0.2">
      <c r="A103" s="171"/>
      <c r="B103" s="173"/>
      <c r="C103" s="200"/>
      <c r="D103" s="206"/>
      <c r="E103" s="168"/>
      <c r="F103" s="20"/>
      <c r="G103" s="20" t="s">
        <v>141</v>
      </c>
      <c r="H103" s="54" t="s">
        <v>275</v>
      </c>
      <c r="I103" s="29" t="s">
        <v>246</v>
      </c>
      <c r="J103" s="20">
        <v>600</v>
      </c>
      <c r="K103" s="20">
        <v>15</v>
      </c>
      <c r="L103" s="20">
        <v>15</v>
      </c>
      <c r="M103" s="20" t="s">
        <v>212</v>
      </c>
    </row>
    <row r="104" spans="1:13" ht="45" customHeight="1" x14ac:dyDescent="0.2">
      <c r="A104" s="171"/>
      <c r="B104" s="173"/>
      <c r="C104" s="200"/>
      <c r="D104" s="206"/>
      <c r="E104" s="168"/>
      <c r="F104" s="20"/>
      <c r="G104" s="20" t="s">
        <v>141</v>
      </c>
      <c r="H104" s="54" t="s">
        <v>276</v>
      </c>
      <c r="I104" s="29" t="s">
        <v>246</v>
      </c>
      <c r="J104" s="20">
        <v>600</v>
      </c>
      <c r="K104" s="20">
        <v>15</v>
      </c>
      <c r="L104" s="20">
        <v>15</v>
      </c>
      <c r="M104" s="20" t="s">
        <v>212</v>
      </c>
    </row>
    <row r="105" spans="1:13" ht="45" customHeight="1" x14ac:dyDescent="0.2">
      <c r="A105" s="195"/>
      <c r="B105" s="174"/>
      <c r="C105" s="201"/>
      <c r="D105" s="207"/>
      <c r="E105" s="169"/>
      <c r="F105" s="20"/>
      <c r="G105" s="20" t="s">
        <v>141</v>
      </c>
      <c r="H105" s="54" t="s">
        <v>277</v>
      </c>
      <c r="I105" s="29" t="s">
        <v>246</v>
      </c>
      <c r="J105" s="20">
        <v>600</v>
      </c>
      <c r="K105" s="20">
        <v>15</v>
      </c>
      <c r="L105" s="20">
        <v>15</v>
      </c>
      <c r="M105" s="20" t="s">
        <v>212</v>
      </c>
    </row>
    <row r="106" spans="1:13" ht="45" customHeight="1" x14ac:dyDescent="0.2">
      <c r="A106" s="179" t="s">
        <v>278</v>
      </c>
      <c r="B106" s="172"/>
      <c r="C106" s="184">
        <v>150070</v>
      </c>
      <c r="D106" s="187" t="s">
        <v>59</v>
      </c>
      <c r="E106" s="203" t="s">
        <v>279</v>
      </c>
      <c r="F106" s="15"/>
      <c r="G106" s="20" t="s">
        <v>141</v>
      </c>
      <c r="H106" s="20" t="s">
        <v>280</v>
      </c>
      <c r="I106" s="15" t="s">
        <v>126</v>
      </c>
      <c r="J106" s="15">
        <v>600</v>
      </c>
      <c r="K106" s="15">
        <v>35</v>
      </c>
      <c r="L106" s="15">
        <v>35</v>
      </c>
      <c r="M106" s="15" t="s">
        <v>212</v>
      </c>
    </row>
    <row r="107" spans="1:13" ht="51" customHeight="1" x14ac:dyDescent="0.2">
      <c r="A107" s="179"/>
      <c r="B107" s="174"/>
      <c r="C107" s="184"/>
      <c r="D107" s="187"/>
      <c r="E107" s="204"/>
      <c r="F107" s="15"/>
      <c r="G107" s="20" t="s">
        <v>141</v>
      </c>
      <c r="H107" s="20" t="s">
        <v>281</v>
      </c>
      <c r="I107" s="15" t="s">
        <v>126</v>
      </c>
      <c r="J107" s="15">
        <v>600</v>
      </c>
      <c r="K107" s="15">
        <v>35</v>
      </c>
      <c r="L107" s="15">
        <v>35</v>
      </c>
      <c r="M107" s="15" t="s">
        <v>212</v>
      </c>
    </row>
    <row r="108" spans="1:13" ht="45" customHeight="1" x14ac:dyDescent="0.2">
      <c r="A108" s="179" t="s">
        <v>282</v>
      </c>
      <c r="B108" s="172"/>
      <c r="C108" s="184">
        <v>150080</v>
      </c>
      <c r="D108" s="166" t="s">
        <v>283</v>
      </c>
      <c r="E108" s="180" t="s">
        <v>284</v>
      </c>
      <c r="F108" s="20" t="s">
        <v>285</v>
      </c>
      <c r="G108" s="20" t="s">
        <v>141</v>
      </c>
      <c r="H108" s="20" t="s">
        <v>286</v>
      </c>
      <c r="I108" s="20" t="s">
        <v>152</v>
      </c>
      <c r="J108" s="20">
        <v>0</v>
      </c>
      <c r="K108" s="20">
        <v>30</v>
      </c>
      <c r="L108" s="20">
        <v>30</v>
      </c>
      <c r="M108" s="15" t="s">
        <v>212</v>
      </c>
    </row>
    <row r="109" spans="1:13" ht="45" customHeight="1" x14ac:dyDescent="0.2">
      <c r="A109" s="179"/>
      <c r="B109" s="173"/>
      <c r="C109" s="184"/>
      <c r="D109" s="166"/>
      <c r="E109" s="180"/>
      <c r="F109" s="20" t="s">
        <v>287</v>
      </c>
      <c r="G109" s="20" t="s">
        <v>141</v>
      </c>
      <c r="H109" s="20" t="s">
        <v>286</v>
      </c>
      <c r="I109" s="20" t="s">
        <v>152</v>
      </c>
      <c r="J109" s="20">
        <v>0</v>
      </c>
      <c r="K109" s="20">
        <v>30</v>
      </c>
      <c r="L109" s="20">
        <v>30</v>
      </c>
      <c r="M109" s="15" t="s">
        <v>212</v>
      </c>
    </row>
    <row r="110" spans="1:13" ht="45" customHeight="1" x14ac:dyDescent="0.2">
      <c r="A110" s="179"/>
      <c r="B110" s="173"/>
      <c r="C110" s="184"/>
      <c r="D110" s="166"/>
      <c r="E110" s="180"/>
      <c r="F110" s="20" t="s">
        <v>285</v>
      </c>
      <c r="G110" s="20" t="s">
        <v>141</v>
      </c>
      <c r="H110" s="20" t="s">
        <v>288</v>
      </c>
      <c r="I110" s="20" t="s">
        <v>152</v>
      </c>
      <c r="J110" s="20">
        <v>0</v>
      </c>
      <c r="K110" s="20">
        <v>30</v>
      </c>
      <c r="L110" s="20">
        <v>30</v>
      </c>
      <c r="M110" s="15" t="s">
        <v>212</v>
      </c>
    </row>
    <row r="111" spans="1:13" ht="45" customHeight="1" x14ac:dyDescent="0.2">
      <c r="A111" s="179"/>
      <c r="B111" s="173"/>
      <c r="C111" s="184"/>
      <c r="D111" s="166"/>
      <c r="E111" s="180"/>
      <c r="F111" s="20" t="s">
        <v>287</v>
      </c>
      <c r="G111" s="20" t="s">
        <v>141</v>
      </c>
      <c r="H111" s="20" t="s">
        <v>288</v>
      </c>
      <c r="I111" s="20" t="s">
        <v>152</v>
      </c>
      <c r="J111" s="20">
        <v>0</v>
      </c>
      <c r="K111" s="20">
        <v>30</v>
      </c>
      <c r="L111" s="20">
        <v>30</v>
      </c>
      <c r="M111" s="15" t="s">
        <v>212</v>
      </c>
    </row>
    <row r="112" spans="1:13" ht="45" customHeight="1" x14ac:dyDescent="0.2">
      <c r="A112" s="179"/>
      <c r="B112" s="173"/>
      <c r="C112" s="184"/>
      <c r="D112" s="166"/>
      <c r="E112" s="180"/>
      <c r="F112" s="20" t="s">
        <v>287</v>
      </c>
      <c r="G112" s="20" t="s">
        <v>141</v>
      </c>
      <c r="H112" s="20" t="s">
        <v>289</v>
      </c>
      <c r="I112" s="20" t="s">
        <v>152</v>
      </c>
      <c r="J112" s="20">
        <v>0</v>
      </c>
      <c r="K112" s="20">
        <v>30</v>
      </c>
      <c r="L112" s="20">
        <v>30</v>
      </c>
      <c r="M112" s="15" t="s">
        <v>212</v>
      </c>
    </row>
    <row r="113" spans="1:13" ht="45" customHeight="1" x14ac:dyDescent="0.2">
      <c r="A113" s="179"/>
      <c r="B113" s="173"/>
      <c r="C113" s="184"/>
      <c r="D113" s="166"/>
      <c r="E113" s="180"/>
      <c r="F113" s="20" t="s">
        <v>287</v>
      </c>
      <c r="G113" s="20" t="s">
        <v>141</v>
      </c>
      <c r="H113" s="20" t="s">
        <v>290</v>
      </c>
      <c r="I113" s="20" t="s">
        <v>152</v>
      </c>
      <c r="J113" s="20">
        <v>0</v>
      </c>
      <c r="K113" s="20">
        <v>30</v>
      </c>
      <c r="L113" s="20">
        <v>30</v>
      </c>
      <c r="M113" s="15" t="s">
        <v>212</v>
      </c>
    </row>
    <row r="114" spans="1:13" ht="45" customHeight="1" x14ac:dyDescent="0.2">
      <c r="A114" s="179"/>
      <c r="B114" s="173"/>
      <c r="C114" s="184"/>
      <c r="D114" s="166"/>
      <c r="E114" s="180"/>
      <c r="F114" s="20" t="s">
        <v>291</v>
      </c>
      <c r="G114" s="20" t="s">
        <v>141</v>
      </c>
      <c r="H114" s="20" t="s">
        <v>289</v>
      </c>
      <c r="I114" s="20" t="s">
        <v>152</v>
      </c>
      <c r="J114" s="20">
        <v>0</v>
      </c>
      <c r="K114" s="20">
        <v>30</v>
      </c>
      <c r="L114" s="20">
        <v>30</v>
      </c>
      <c r="M114" s="15" t="s">
        <v>212</v>
      </c>
    </row>
    <row r="115" spans="1:13" ht="45" customHeight="1" x14ac:dyDescent="0.2">
      <c r="A115" s="179"/>
      <c r="B115" s="173"/>
      <c r="C115" s="184"/>
      <c r="D115" s="166"/>
      <c r="E115" s="180"/>
      <c r="F115" s="20"/>
      <c r="G115" s="20" t="s">
        <v>141</v>
      </c>
      <c r="H115" s="20" t="s">
        <v>292</v>
      </c>
      <c r="I115" s="20" t="s">
        <v>152</v>
      </c>
      <c r="J115" s="20">
        <v>0</v>
      </c>
      <c r="K115" s="20">
        <v>30</v>
      </c>
      <c r="L115" s="20">
        <v>30</v>
      </c>
      <c r="M115" s="15" t="s">
        <v>212</v>
      </c>
    </row>
    <row r="116" spans="1:13" ht="45" customHeight="1" x14ac:dyDescent="0.2">
      <c r="A116" s="179"/>
      <c r="B116" s="173"/>
      <c r="C116" s="184"/>
      <c r="D116" s="166"/>
      <c r="E116" s="180"/>
      <c r="F116" s="20"/>
      <c r="G116" s="20" t="s">
        <v>141</v>
      </c>
      <c r="H116" s="20" t="s">
        <v>293</v>
      </c>
      <c r="I116" s="20" t="s">
        <v>152</v>
      </c>
      <c r="J116" s="20">
        <v>0</v>
      </c>
      <c r="K116" s="20">
        <v>30</v>
      </c>
      <c r="L116" s="20">
        <v>30</v>
      </c>
      <c r="M116" s="15" t="s">
        <v>212</v>
      </c>
    </row>
    <row r="117" spans="1:13" ht="45" customHeight="1" x14ac:dyDescent="0.2">
      <c r="A117" s="179"/>
      <c r="B117" s="174"/>
      <c r="C117" s="184"/>
      <c r="D117" s="166"/>
      <c r="E117" s="180"/>
      <c r="F117" s="20"/>
      <c r="G117" s="20" t="s">
        <v>141</v>
      </c>
      <c r="H117" s="20" t="s">
        <v>294</v>
      </c>
      <c r="I117" s="20" t="s">
        <v>152</v>
      </c>
      <c r="J117" s="20">
        <v>0</v>
      </c>
      <c r="K117" s="20">
        <v>30</v>
      </c>
      <c r="L117" s="20">
        <v>30</v>
      </c>
      <c r="M117" s="15" t="s">
        <v>212</v>
      </c>
    </row>
    <row r="118" spans="1:13" ht="45" customHeight="1" x14ac:dyDescent="0.2">
      <c r="A118" s="179" t="s">
        <v>295</v>
      </c>
      <c r="B118" s="172"/>
      <c r="C118" s="196">
        <v>150090</v>
      </c>
      <c r="D118" s="180" t="s">
        <v>61</v>
      </c>
      <c r="E118" s="180" t="s">
        <v>296</v>
      </c>
      <c r="F118" s="20"/>
      <c r="G118" s="20" t="s">
        <v>141</v>
      </c>
      <c r="H118" s="20" t="s">
        <v>27</v>
      </c>
      <c r="I118" s="20" t="s">
        <v>126</v>
      </c>
      <c r="J118" s="20">
        <v>600</v>
      </c>
      <c r="K118" s="20">
        <v>10</v>
      </c>
      <c r="L118" s="15">
        <v>10</v>
      </c>
      <c r="M118" s="15" t="s">
        <v>212</v>
      </c>
    </row>
    <row r="119" spans="1:13" ht="45" customHeight="1" x14ac:dyDescent="0.2">
      <c r="A119" s="179"/>
      <c r="B119" s="173"/>
      <c r="C119" s="196"/>
      <c r="D119" s="180"/>
      <c r="E119" s="180"/>
      <c r="F119" s="20"/>
      <c r="G119" s="20" t="s">
        <v>141</v>
      </c>
      <c r="H119" s="20" t="s">
        <v>297</v>
      </c>
      <c r="I119" s="20" t="s">
        <v>152</v>
      </c>
      <c r="J119" s="20">
        <v>600</v>
      </c>
      <c r="K119" s="20">
        <v>10</v>
      </c>
      <c r="L119" s="15">
        <v>10</v>
      </c>
      <c r="M119" s="15" t="s">
        <v>212</v>
      </c>
    </row>
    <row r="120" spans="1:13" ht="45" customHeight="1" x14ac:dyDescent="0.2">
      <c r="A120" s="179"/>
      <c r="B120" s="173"/>
      <c r="C120" s="196"/>
      <c r="D120" s="180"/>
      <c r="E120" s="180"/>
      <c r="F120" s="20"/>
      <c r="G120" s="20" t="s">
        <v>141</v>
      </c>
      <c r="H120" s="20" t="s">
        <v>298</v>
      </c>
      <c r="I120" s="20" t="s">
        <v>152</v>
      </c>
      <c r="J120" s="20">
        <v>600</v>
      </c>
      <c r="K120" s="20">
        <v>10</v>
      </c>
      <c r="L120" s="15">
        <v>10</v>
      </c>
      <c r="M120" s="15" t="s">
        <v>212</v>
      </c>
    </row>
    <row r="121" spans="1:13" ht="45" customHeight="1" x14ac:dyDescent="0.2">
      <c r="A121" s="179"/>
      <c r="B121" s="174"/>
      <c r="C121" s="196"/>
      <c r="D121" s="180"/>
      <c r="E121" s="180"/>
      <c r="F121" s="20"/>
      <c r="G121" s="20" t="s">
        <v>141</v>
      </c>
      <c r="H121" s="20" t="s">
        <v>299</v>
      </c>
      <c r="I121" s="20" t="s">
        <v>126</v>
      </c>
      <c r="J121" s="20">
        <v>600</v>
      </c>
      <c r="K121" s="20">
        <v>10</v>
      </c>
      <c r="L121" s="15">
        <v>10</v>
      </c>
      <c r="M121" s="15" t="s">
        <v>212</v>
      </c>
    </row>
    <row r="122" spans="1:13" ht="13.5" customHeight="1" x14ac:dyDescent="0.2">
      <c r="A122" s="55" t="s">
        <v>300</v>
      </c>
      <c r="B122" s="44" t="s">
        <v>167</v>
      </c>
      <c r="C122" s="12">
        <v>160000</v>
      </c>
      <c r="D122" s="46" t="s">
        <v>28</v>
      </c>
      <c r="E122" s="13"/>
      <c r="F122" s="13"/>
      <c r="G122" s="13"/>
      <c r="H122" s="13"/>
      <c r="I122" s="13"/>
      <c r="J122" s="13"/>
      <c r="K122" s="13"/>
      <c r="L122" s="13"/>
      <c r="M122" s="13"/>
    </row>
    <row r="123" spans="1:13" ht="26.25" customHeight="1" x14ac:dyDescent="0.2">
      <c r="A123" s="179" t="s">
        <v>301</v>
      </c>
      <c r="B123" s="30"/>
      <c r="C123" s="184">
        <v>160010</v>
      </c>
      <c r="D123" s="180" t="s">
        <v>29</v>
      </c>
      <c r="E123" s="202" t="s">
        <v>302</v>
      </c>
      <c r="F123" s="20"/>
      <c r="G123" s="20" t="s">
        <v>141</v>
      </c>
      <c r="H123" s="20" t="s">
        <v>303</v>
      </c>
      <c r="I123" s="20" t="s">
        <v>304</v>
      </c>
      <c r="J123" s="20">
        <v>600</v>
      </c>
      <c r="K123" s="20">
        <v>10</v>
      </c>
      <c r="L123" s="20">
        <v>10</v>
      </c>
      <c r="M123" s="20" t="s">
        <v>117</v>
      </c>
    </row>
    <row r="124" spans="1:13" ht="29.25" customHeight="1" x14ac:dyDescent="0.2">
      <c r="A124" s="179"/>
      <c r="B124" s="31"/>
      <c r="C124" s="184"/>
      <c r="D124" s="180"/>
      <c r="E124" s="202"/>
      <c r="F124" s="20"/>
      <c r="G124" s="20" t="s">
        <v>141</v>
      </c>
      <c r="H124" s="20" t="s">
        <v>305</v>
      </c>
      <c r="I124" s="20" t="s">
        <v>152</v>
      </c>
      <c r="J124" s="20">
        <v>600</v>
      </c>
      <c r="K124" s="20">
        <v>10</v>
      </c>
      <c r="L124" s="20">
        <v>10</v>
      </c>
      <c r="M124" s="20" t="s">
        <v>117</v>
      </c>
    </row>
    <row r="125" spans="1:13" ht="26.25" customHeight="1" x14ac:dyDescent="0.2">
      <c r="A125" s="179"/>
      <c r="B125" s="31"/>
      <c r="C125" s="184"/>
      <c r="D125" s="180"/>
      <c r="E125" s="202"/>
      <c r="F125" s="20"/>
      <c r="G125" s="33" t="s">
        <v>141</v>
      </c>
      <c r="H125" s="20" t="s">
        <v>306</v>
      </c>
      <c r="I125" s="20" t="s">
        <v>152</v>
      </c>
      <c r="J125" s="20">
        <v>600</v>
      </c>
      <c r="K125" s="20">
        <v>10</v>
      </c>
      <c r="L125" s="20">
        <v>10</v>
      </c>
      <c r="M125" s="20" t="s">
        <v>117</v>
      </c>
    </row>
    <row r="126" spans="1:13" ht="25.5" customHeight="1" x14ac:dyDescent="0.2">
      <c r="A126" s="179"/>
      <c r="B126" s="31"/>
      <c r="C126" s="184"/>
      <c r="D126" s="180"/>
      <c r="E126" s="202"/>
      <c r="F126" s="20"/>
      <c r="G126" s="33" t="s">
        <v>141</v>
      </c>
      <c r="H126" s="20" t="s">
        <v>307</v>
      </c>
      <c r="I126" s="20" t="s">
        <v>152</v>
      </c>
      <c r="J126" s="20">
        <v>600</v>
      </c>
      <c r="K126" s="20">
        <v>10</v>
      </c>
      <c r="L126" s="20">
        <v>10</v>
      </c>
      <c r="M126" s="20" t="s">
        <v>117</v>
      </c>
    </row>
    <row r="127" spans="1:13" ht="30.75" customHeight="1" x14ac:dyDescent="0.2">
      <c r="A127" s="179"/>
      <c r="B127" s="31"/>
      <c r="C127" s="184"/>
      <c r="D127" s="180"/>
      <c r="E127" s="202"/>
      <c r="F127" s="20"/>
      <c r="G127" s="20" t="s">
        <v>141</v>
      </c>
      <c r="H127" s="20" t="s">
        <v>308</v>
      </c>
      <c r="I127" s="20" t="s">
        <v>126</v>
      </c>
      <c r="J127" s="20">
        <v>600</v>
      </c>
      <c r="K127" s="20">
        <v>10</v>
      </c>
      <c r="L127" s="20">
        <v>10</v>
      </c>
      <c r="M127" s="20" t="s">
        <v>117</v>
      </c>
    </row>
    <row r="128" spans="1:13" ht="30" customHeight="1" x14ac:dyDescent="0.2">
      <c r="A128" s="179" t="s">
        <v>309</v>
      </c>
      <c r="B128" s="30"/>
      <c r="C128" s="184">
        <v>160020</v>
      </c>
      <c r="D128" s="180" t="s">
        <v>310</v>
      </c>
      <c r="E128" s="180" t="s">
        <v>311</v>
      </c>
      <c r="F128" s="20"/>
      <c r="G128" s="20" t="s">
        <v>141</v>
      </c>
      <c r="H128" s="20" t="s">
        <v>312</v>
      </c>
      <c r="I128" s="20" t="s">
        <v>152</v>
      </c>
      <c r="J128" s="20">
        <v>600</v>
      </c>
      <c r="K128" s="20">
        <v>10</v>
      </c>
      <c r="L128" s="20">
        <v>10</v>
      </c>
      <c r="M128" s="15" t="s">
        <v>117</v>
      </c>
    </row>
    <row r="129" spans="1:13" ht="26.25" customHeight="1" x14ac:dyDescent="0.2">
      <c r="A129" s="179"/>
      <c r="B129" s="32"/>
      <c r="C129" s="184"/>
      <c r="D129" s="180"/>
      <c r="E129" s="180"/>
      <c r="F129" s="20"/>
      <c r="G129" s="20" t="s">
        <v>141</v>
      </c>
      <c r="H129" s="20" t="s">
        <v>313</v>
      </c>
      <c r="I129" s="20" t="s">
        <v>152</v>
      </c>
      <c r="J129" s="20">
        <v>600</v>
      </c>
      <c r="K129" s="20">
        <v>10</v>
      </c>
      <c r="L129" s="20">
        <v>10</v>
      </c>
      <c r="M129" s="15" t="s">
        <v>117</v>
      </c>
    </row>
    <row r="130" spans="1:13" ht="27" customHeight="1" x14ac:dyDescent="0.2">
      <c r="A130" s="179" t="s">
        <v>314</v>
      </c>
      <c r="B130" s="172"/>
      <c r="C130" s="184">
        <v>160030</v>
      </c>
      <c r="D130" s="180" t="s">
        <v>30</v>
      </c>
      <c r="E130" s="167" t="s">
        <v>315</v>
      </c>
      <c r="F130" s="20"/>
      <c r="G130" s="20" t="s">
        <v>141</v>
      </c>
      <c r="H130" s="20" t="s">
        <v>316</v>
      </c>
      <c r="I130" s="20" t="s">
        <v>152</v>
      </c>
      <c r="J130" s="20">
        <v>600</v>
      </c>
      <c r="K130" s="28" t="s">
        <v>317</v>
      </c>
      <c r="L130" s="28" t="s">
        <v>317</v>
      </c>
      <c r="M130" s="15" t="s">
        <v>117</v>
      </c>
    </row>
    <row r="131" spans="1:13" ht="28.5" customHeight="1" x14ac:dyDescent="0.2">
      <c r="A131" s="179"/>
      <c r="B131" s="173"/>
      <c r="C131" s="184"/>
      <c r="D131" s="180"/>
      <c r="E131" s="168"/>
      <c r="F131" s="20"/>
      <c r="G131" s="20" t="s">
        <v>141</v>
      </c>
      <c r="H131" s="20" t="s">
        <v>318</v>
      </c>
      <c r="I131" s="20" t="s">
        <v>126</v>
      </c>
      <c r="J131" s="20">
        <v>600</v>
      </c>
      <c r="K131" s="28" t="s">
        <v>317</v>
      </c>
      <c r="L131" s="28" t="s">
        <v>317</v>
      </c>
      <c r="M131" s="15" t="s">
        <v>117</v>
      </c>
    </row>
    <row r="132" spans="1:13" ht="14.25" customHeight="1" x14ac:dyDescent="0.2">
      <c r="A132" s="179"/>
      <c r="B132" s="173"/>
      <c r="C132" s="184"/>
      <c r="D132" s="180"/>
      <c r="E132" s="168"/>
      <c r="F132" s="20"/>
      <c r="G132" s="20" t="s">
        <v>141</v>
      </c>
      <c r="H132" s="20" t="s">
        <v>319</v>
      </c>
      <c r="I132" s="20" t="s">
        <v>150</v>
      </c>
      <c r="J132" s="20">
        <v>600</v>
      </c>
      <c r="K132" s="28" t="s">
        <v>317</v>
      </c>
      <c r="L132" s="28" t="s">
        <v>317</v>
      </c>
      <c r="M132" s="15" t="s">
        <v>117</v>
      </c>
    </row>
    <row r="133" spans="1:13" ht="37.5" customHeight="1" x14ac:dyDescent="0.2">
      <c r="A133" s="179"/>
      <c r="B133" s="173"/>
      <c r="C133" s="184"/>
      <c r="D133" s="180"/>
      <c r="E133" s="168"/>
      <c r="F133" s="20"/>
      <c r="G133" s="20" t="s">
        <v>141</v>
      </c>
      <c r="H133" s="20" t="s">
        <v>320</v>
      </c>
      <c r="I133" s="20" t="s">
        <v>152</v>
      </c>
      <c r="J133" s="20">
        <v>600</v>
      </c>
      <c r="K133" s="28" t="s">
        <v>317</v>
      </c>
      <c r="L133" s="28" t="s">
        <v>317</v>
      </c>
      <c r="M133" s="15" t="s">
        <v>117</v>
      </c>
    </row>
    <row r="134" spans="1:13" ht="13.5" customHeight="1" x14ac:dyDescent="0.2">
      <c r="A134" s="179"/>
      <c r="B134" s="173"/>
      <c r="C134" s="184"/>
      <c r="D134" s="180"/>
      <c r="E134" s="168"/>
      <c r="F134" s="20"/>
      <c r="G134" s="20" t="s">
        <v>141</v>
      </c>
      <c r="H134" s="20" t="s">
        <v>321</v>
      </c>
      <c r="I134" s="20" t="s">
        <v>246</v>
      </c>
      <c r="J134" s="20">
        <v>600</v>
      </c>
      <c r="K134" s="28" t="s">
        <v>317</v>
      </c>
      <c r="L134" s="28" t="s">
        <v>317</v>
      </c>
      <c r="M134" s="15" t="s">
        <v>117</v>
      </c>
    </row>
    <row r="135" spans="1:13" ht="26.25" customHeight="1" x14ac:dyDescent="0.2">
      <c r="A135" s="179"/>
      <c r="B135" s="173"/>
      <c r="C135" s="184"/>
      <c r="D135" s="180"/>
      <c r="E135" s="169"/>
      <c r="F135" s="20"/>
      <c r="G135" s="20" t="s">
        <v>141</v>
      </c>
      <c r="H135" s="20" t="s">
        <v>322</v>
      </c>
      <c r="I135" s="20" t="s">
        <v>246</v>
      </c>
      <c r="J135" s="20">
        <v>600</v>
      </c>
      <c r="K135" s="28" t="s">
        <v>317</v>
      </c>
      <c r="L135" s="28" t="s">
        <v>317</v>
      </c>
      <c r="M135" s="15" t="s">
        <v>117</v>
      </c>
    </row>
    <row r="136" spans="1:13" ht="56.25" customHeight="1" x14ac:dyDescent="0.2">
      <c r="A136" s="179"/>
      <c r="B136" s="173"/>
      <c r="C136" s="184"/>
      <c r="D136" s="180"/>
      <c r="E136" s="20" t="s">
        <v>323</v>
      </c>
      <c r="F136" s="20"/>
      <c r="G136" s="20" t="s">
        <v>141</v>
      </c>
      <c r="H136" s="20" t="s">
        <v>324</v>
      </c>
      <c r="I136" s="20" t="s">
        <v>152</v>
      </c>
      <c r="J136" s="20">
        <v>600</v>
      </c>
      <c r="K136" s="28" t="s">
        <v>317</v>
      </c>
      <c r="L136" s="28" t="s">
        <v>317</v>
      </c>
      <c r="M136" s="15" t="s">
        <v>117</v>
      </c>
    </row>
    <row r="137" spans="1:13" ht="55.5" customHeight="1" x14ac:dyDescent="0.2">
      <c r="A137" s="179"/>
      <c r="B137" s="174"/>
      <c r="C137" s="184"/>
      <c r="D137" s="180"/>
      <c r="E137" s="20" t="s">
        <v>325</v>
      </c>
      <c r="F137" s="20"/>
      <c r="G137" s="20" t="s">
        <v>141</v>
      </c>
      <c r="H137" s="20" t="s">
        <v>326</v>
      </c>
      <c r="I137" s="20" t="s">
        <v>152</v>
      </c>
      <c r="J137" s="20">
        <v>600</v>
      </c>
      <c r="K137" s="28" t="s">
        <v>317</v>
      </c>
      <c r="L137" s="28" t="s">
        <v>317</v>
      </c>
      <c r="M137" s="15" t="s">
        <v>117</v>
      </c>
    </row>
    <row r="138" spans="1:13" ht="54.75" customHeight="1" x14ac:dyDescent="0.2">
      <c r="A138" s="48" t="s">
        <v>327</v>
      </c>
      <c r="B138" s="50"/>
      <c r="C138" s="25">
        <v>160040</v>
      </c>
      <c r="D138" s="20" t="s">
        <v>328</v>
      </c>
      <c r="E138" s="20" t="s">
        <v>329</v>
      </c>
      <c r="F138" s="20"/>
      <c r="G138" s="20" t="s">
        <v>141</v>
      </c>
      <c r="H138" s="20" t="s">
        <v>330</v>
      </c>
      <c r="I138" s="20" t="s">
        <v>152</v>
      </c>
      <c r="J138" s="20">
        <v>600</v>
      </c>
      <c r="K138" s="20">
        <v>15</v>
      </c>
      <c r="L138" s="20">
        <v>15</v>
      </c>
      <c r="M138" s="15" t="s">
        <v>117</v>
      </c>
    </row>
    <row r="139" spans="1:13" ht="13.5" customHeight="1" x14ac:dyDescent="0.2">
      <c r="A139" s="179" t="s">
        <v>331</v>
      </c>
      <c r="B139" s="172"/>
      <c r="C139" s="184">
        <v>160050</v>
      </c>
      <c r="D139" s="180" t="s">
        <v>332</v>
      </c>
      <c r="E139" s="180" t="s">
        <v>333</v>
      </c>
      <c r="F139" s="20"/>
      <c r="G139" s="20" t="s">
        <v>141</v>
      </c>
      <c r="H139" s="20" t="s">
        <v>334</v>
      </c>
      <c r="I139" s="20" t="s">
        <v>152</v>
      </c>
      <c r="J139" s="20">
        <v>600</v>
      </c>
      <c r="K139" s="20">
        <v>10</v>
      </c>
      <c r="L139" s="20">
        <v>10</v>
      </c>
      <c r="M139" s="15" t="s">
        <v>117</v>
      </c>
    </row>
    <row r="140" spans="1:13" ht="13.5" customHeight="1" x14ac:dyDescent="0.2">
      <c r="A140" s="179"/>
      <c r="B140" s="174"/>
      <c r="C140" s="184"/>
      <c r="D140" s="180"/>
      <c r="E140" s="180"/>
      <c r="F140" s="20"/>
      <c r="G140" s="20" t="s">
        <v>141</v>
      </c>
      <c r="H140" s="20" t="s">
        <v>335</v>
      </c>
      <c r="I140" s="20" t="s">
        <v>152</v>
      </c>
      <c r="J140" s="20">
        <v>600</v>
      </c>
      <c r="K140" s="20">
        <v>10</v>
      </c>
      <c r="L140" s="20">
        <v>10</v>
      </c>
      <c r="M140" s="15" t="s">
        <v>117</v>
      </c>
    </row>
    <row r="141" spans="1:13" ht="13.5" customHeight="1" x14ac:dyDescent="0.2">
      <c r="A141" s="179" t="s">
        <v>336</v>
      </c>
      <c r="B141" s="172"/>
      <c r="C141" s="184">
        <v>160060</v>
      </c>
      <c r="D141" s="180" t="s">
        <v>337</v>
      </c>
      <c r="E141" s="180" t="s">
        <v>338</v>
      </c>
      <c r="F141" s="20"/>
      <c r="G141" s="20" t="s">
        <v>141</v>
      </c>
      <c r="H141" s="20" t="s">
        <v>339</v>
      </c>
      <c r="I141" s="20" t="s">
        <v>152</v>
      </c>
      <c r="J141" s="20">
        <v>600</v>
      </c>
      <c r="K141" s="20">
        <v>15</v>
      </c>
      <c r="L141" s="20">
        <v>15</v>
      </c>
      <c r="M141" s="15" t="s">
        <v>117</v>
      </c>
    </row>
    <row r="142" spans="1:13" ht="13.5" customHeight="1" x14ac:dyDescent="0.2">
      <c r="A142" s="179"/>
      <c r="B142" s="173"/>
      <c r="C142" s="184"/>
      <c r="D142" s="180"/>
      <c r="E142" s="180"/>
      <c r="F142" s="20"/>
      <c r="G142" s="20" t="s">
        <v>141</v>
      </c>
      <c r="H142" s="20" t="s">
        <v>340</v>
      </c>
      <c r="I142" s="20" t="s">
        <v>152</v>
      </c>
      <c r="J142" s="20">
        <v>600</v>
      </c>
      <c r="K142" s="20">
        <v>15</v>
      </c>
      <c r="L142" s="20">
        <v>15</v>
      </c>
      <c r="M142" s="15" t="s">
        <v>117</v>
      </c>
    </row>
    <row r="143" spans="1:13" ht="22.5" customHeight="1" x14ac:dyDescent="0.2">
      <c r="A143" s="179"/>
      <c r="B143" s="173"/>
      <c r="C143" s="184"/>
      <c r="D143" s="180"/>
      <c r="E143" s="180"/>
      <c r="F143" s="20"/>
      <c r="G143" s="20" t="s">
        <v>141</v>
      </c>
      <c r="H143" s="20" t="s">
        <v>341</v>
      </c>
      <c r="I143" s="20" t="s">
        <v>152</v>
      </c>
      <c r="J143" s="20">
        <v>600</v>
      </c>
      <c r="K143" s="20">
        <v>15</v>
      </c>
      <c r="L143" s="20">
        <v>15</v>
      </c>
      <c r="M143" s="15" t="s">
        <v>117</v>
      </c>
    </row>
    <row r="144" spans="1:13" ht="11.25" customHeight="1" x14ac:dyDescent="0.2">
      <c r="A144" s="179"/>
      <c r="B144" s="173"/>
      <c r="C144" s="184"/>
      <c r="D144" s="180"/>
      <c r="E144" s="180"/>
      <c r="F144" s="20"/>
      <c r="G144" s="20" t="s">
        <v>141</v>
      </c>
      <c r="H144" s="20" t="s">
        <v>342</v>
      </c>
      <c r="I144" s="20" t="s">
        <v>152</v>
      </c>
      <c r="J144" s="20">
        <v>600</v>
      </c>
      <c r="K144" s="20">
        <v>15</v>
      </c>
      <c r="L144" s="20">
        <v>15</v>
      </c>
      <c r="M144" s="15" t="s">
        <v>117</v>
      </c>
    </row>
    <row r="145" spans="1:13" ht="27" customHeight="1" x14ac:dyDescent="0.2">
      <c r="A145" s="179"/>
      <c r="B145" s="174"/>
      <c r="C145" s="184"/>
      <c r="D145" s="180"/>
      <c r="E145" s="180"/>
      <c r="F145" s="20"/>
      <c r="G145" s="20" t="s">
        <v>141</v>
      </c>
      <c r="H145" s="20" t="s">
        <v>343</v>
      </c>
      <c r="I145" s="20" t="s">
        <v>152</v>
      </c>
      <c r="J145" s="20">
        <v>600</v>
      </c>
      <c r="K145" s="20">
        <v>15</v>
      </c>
      <c r="L145" s="20">
        <v>15</v>
      </c>
      <c r="M145" s="15" t="s">
        <v>117</v>
      </c>
    </row>
    <row r="146" spans="1:13" ht="27" customHeight="1" x14ac:dyDescent="0.2">
      <c r="A146" s="170" t="s">
        <v>344</v>
      </c>
      <c r="B146" s="172"/>
      <c r="C146" s="199">
        <v>160070</v>
      </c>
      <c r="D146" s="167" t="s">
        <v>345</v>
      </c>
      <c r="E146" s="167" t="s">
        <v>346</v>
      </c>
      <c r="F146" s="20"/>
      <c r="G146" s="20" t="s">
        <v>141</v>
      </c>
      <c r="H146" s="20" t="s">
        <v>347</v>
      </c>
      <c r="I146" s="20" t="s">
        <v>126</v>
      </c>
      <c r="J146" s="20">
        <v>600</v>
      </c>
      <c r="K146" s="20">
        <v>10</v>
      </c>
      <c r="L146" s="20">
        <v>10</v>
      </c>
      <c r="M146" s="15" t="s">
        <v>117</v>
      </c>
    </row>
    <row r="147" spans="1:13" ht="27.75" customHeight="1" x14ac:dyDescent="0.2">
      <c r="A147" s="171"/>
      <c r="B147" s="173"/>
      <c r="C147" s="200"/>
      <c r="D147" s="168"/>
      <c r="E147" s="168"/>
      <c r="F147" s="20"/>
      <c r="G147" s="20" t="s">
        <v>141</v>
      </c>
      <c r="H147" s="20" t="s">
        <v>348</v>
      </c>
      <c r="I147" s="20" t="s">
        <v>126</v>
      </c>
      <c r="J147" s="20">
        <v>600</v>
      </c>
      <c r="K147" s="20">
        <v>10</v>
      </c>
      <c r="L147" s="20">
        <v>10</v>
      </c>
      <c r="M147" s="15" t="s">
        <v>117</v>
      </c>
    </row>
    <row r="148" spans="1:13" ht="27.75" customHeight="1" x14ac:dyDescent="0.2">
      <c r="A148" s="171"/>
      <c r="B148" s="173"/>
      <c r="C148" s="200"/>
      <c r="D148" s="168"/>
      <c r="E148" s="168"/>
      <c r="F148" s="20"/>
      <c r="G148" s="20" t="s">
        <v>141</v>
      </c>
      <c r="H148" s="20" t="s">
        <v>349</v>
      </c>
      <c r="I148" s="20" t="s">
        <v>126</v>
      </c>
      <c r="J148" s="20">
        <v>600</v>
      </c>
      <c r="K148" s="20">
        <v>10</v>
      </c>
      <c r="L148" s="20">
        <v>10</v>
      </c>
      <c r="M148" s="15" t="s">
        <v>117</v>
      </c>
    </row>
    <row r="149" spans="1:13" ht="55.5" customHeight="1" x14ac:dyDescent="0.2">
      <c r="A149" s="195"/>
      <c r="B149" s="174"/>
      <c r="C149" s="201"/>
      <c r="D149" s="169"/>
      <c r="E149" s="169"/>
      <c r="F149" s="20"/>
      <c r="G149" s="20" t="s">
        <v>141</v>
      </c>
      <c r="H149" s="20" t="s">
        <v>350</v>
      </c>
      <c r="I149" s="20" t="s">
        <v>126</v>
      </c>
      <c r="J149" s="20">
        <v>600</v>
      </c>
      <c r="K149" s="20">
        <v>10</v>
      </c>
      <c r="L149" s="20">
        <v>10</v>
      </c>
      <c r="M149" s="15" t="s">
        <v>117</v>
      </c>
    </row>
    <row r="150" spans="1:13" ht="13.5" customHeight="1" x14ac:dyDescent="0.2">
      <c r="A150" s="55" t="s">
        <v>351</v>
      </c>
      <c r="B150" s="44" t="s">
        <v>167</v>
      </c>
      <c r="C150" s="12">
        <v>170000</v>
      </c>
      <c r="D150" s="46" t="s">
        <v>31</v>
      </c>
      <c r="E150" s="13"/>
      <c r="F150" s="13"/>
      <c r="G150" s="13"/>
      <c r="H150" s="13"/>
      <c r="I150" s="13"/>
      <c r="J150" s="13"/>
      <c r="K150" s="13"/>
      <c r="L150" s="13"/>
      <c r="M150" s="13"/>
    </row>
    <row r="151" spans="1:13" ht="42" customHeight="1" x14ac:dyDescent="0.2">
      <c r="A151" s="188" t="s">
        <v>352</v>
      </c>
      <c r="B151" s="172"/>
      <c r="C151" s="194">
        <v>170010</v>
      </c>
      <c r="D151" s="180" t="s">
        <v>32</v>
      </c>
      <c r="E151" s="180" t="s">
        <v>353</v>
      </c>
      <c r="F151" s="20"/>
      <c r="G151" s="20" t="s">
        <v>141</v>
      </c>
      <c r="H151" s="20" t="s">
        <v>354</v>
      </c>
      <c r="I151" s="20" t="s">
        <v>355</v>
      </c>
      <c r="J151" s="20">
        <v>600</v>
      </c>
      <c r="K151" s="20">
        <v>8</v>
      </c>
      <c r="L151" s="20">
        <v>8</v>
      </c>
      <c r="M151" s="20" t="s">
        <v>354</v>
      </c>
    </row>
    <row r="152" spans="1:13" ht="45.75" customHeight="1" x14ac:dyDescent="0.2">
      <c r="A152" s="188"/>
      <c r="B152" s="173"/>
      <c r="C152" s="194"/>
      <c r="D152" s="180"/>
      <c r="E152" s="180"/>
      <c r="F152" s="20"/>
      <c r="G152" s="20" t="s">
        <v>141</v>
      </c>
      <c r="H152" s="20" t="s">
        <v>356</v>
      </c>
      <c r="I152" s="20" t="s">
        <v>152</v>
      </c>
      <c r="J152" s="20">
        <v>600</v>
      </c>
      <c r="K152" s="20">
        <v>8</v>
      </c>
      <c r="L152" s="20">
        <v>8</v>
      </c>
      <c r="M152" s="20" t="s">
        <v>354</v>
      </c>
    </row>
    <row r="153" spans="1:13" ht="44.25" customHeight="1" x14ac:dyDescent="0.2">
      <c r="A153" s="188"/>
      <c r="B153" s="173"/>
      <c r="C153" s="194"/>
      <c r="D153" s="180"/>
      <c r="E153" s="180"/>
      <c r="F153" s="20"/>
      <c r="G153" s="20" t="s">
        <v>357</v>
      </c>
      <c r="H153" s="36" t="s">
        <v>358</v>
      </c>
      <c r="I153" s="20" t="s">
        <v>152</v>
      </c>
      <c r="J153" s="20">
        <v>0</v>
      </c>
      <c r="K153" s="20">
        <v>8</v>
      </c>
      <c r="L153" s="20">
        <v>8</v>
      </c>
      <c r="M153" s="20" t="s">
        <v>354</v>
      </c>
    </row>
    <row r="154" spans="1:13" ht="67.5" x14ac:dyDescent="0.2">
      <c r="A154" s="188"/>
      <c r="B154" s="173"/>
      <c r="C154" s="194"/>
      <c r="D154" s="180"/>
      <c r="E154" s="180"/>
      <c r="F154" s="20"/>
      <c r="G154" s="20" t="s">
        <v>357</v>
      </c>
      <c r="H154" s="20" t="s">
        <v>359</v>
      </c>
      <c r="I154" s="20" t="s">
        <v>152</v>
      </c>
      <c r="J154" s="20">
        <v>600</v>
      </c>
      <c r="K154" s="20">
        <v>8</v>
      </c>
      <c r="L154" s="20">
        <v>8</v>
      </c>
      <c r="M154" s="20" t="s">
        <v>354</v>
      </c>
    </row>
    <row r="155" spans="1:13" ht="42" customHeight="1" x14ac:dyDescent="0.2">
      <c r="A155" s="188"/>
      <c r="B155" s="174"/>
      <c r="C155" s="194"/>
      <c r="D155" s="180"/>
      <c r="E155" s="180"/>
      <c r="F155" s="20"/>
      <c r="G155" s="20" t="s">
        <v>357</v>
      </c>
      <c r="H155" s="20" t="s">
        <v>360</v>
      </c>
      <c r="I155" s="20" t="s">
        <v>152</v>
      </c>
      <c r="J155" s="20">
        <v>600</v>
      </c>
      <c r="K155" s="20">
        <v>8</v>
      </c>
      <c r="L155" s="20">
        <v>8</v>
      </c>
      <c r="M155" s="20" t="s">
        <v>354</v>
      </c>
    </row>
    <row r="156" spans="1:13" ht="13.5" customHeight="1" x14ac:dyDescent="0.2">
      <c r="A156" s="170" t="s">
        <v>361</v>
      </c>
      <c r="B156" s="172"/>
      <c r="C156" s="175">
        <v>170020</v>
      </c>
      <c r="D156" s="177" t="s">
        <v>33</v>
      </c>
      <c r="E156" s="167" t="s">
        <v>362</v>
      </c>
      <c r="F156" s="20"/>
      <c r="G156" s="20" t="s">
        <v>141</v>
      </c>
      <c r="H156" s="20" t="s">
        <v>363</v>
      </c>
      <c r="I156" s="20" t="s">
        <v>126</v>
      </c>
      <c r="J156" s="20">
        <v>600</v>
      </c>
      <c r="K156" s="20">
        <v>5</v>
      </c>
      <c r="L156" s="11">
        <v>5</v>
      </c>
      <c r="M156" s="11" t="s">
        <v>117</v>
      </c>
    </row>
    <row r="157" spans="1:13" ht="13.5" customHeight="1" x14ac:dyDescent="0.2">
      <c r="A157" s="171"/>
      <c r="B157" s="173"/>
      <c r="C157" s="176"/>
      <c r="D157" s="178"/>
      <c r="E157" s="168"/>
      <c r="F157" s="20"/>
      <c r="G157" s="20" t="s">
        <v>141</v>
      </c>
      <c r="H157" s="20" t="s">
        <v>364</v>
      </c>
      <c r="I157" s="20" t="s">
        <v>126</v>
      </c>
      <c r="J157" s="20">
        <v>600</v>
      </c>
      <c r="K157" s="20">
        <v>5</v>
      </c>
      <c r="L157" s="11">
        <v>5</v>
      </c>
      <c r="M157" s="11" t="s">
        <v>117</v>
      </c>
    </row>
    <row r="158" spans="1:13" ht="38.25" customHeight="1" x14ac:dyDescent="0.2">
      <c r="A158" s="171"/>
      <c r="B158" s="173"/>
      <c r="C158" s="176"/>
      <c r="D158" s="178"/>
      <c r="E158" s="168"/>
      <c r="F158" s="20"/>
      <c r="G158" s="20" t="s">
        <v>141</v>
      </c>
      <c r="H158" s="20" t="s">
        <v>365</v>
      </c>
      <c r="I158" s="20" t="s">
        <v>152</v>
      </c>
      <c r="J158" s="20">
        <v>600</v>
      </c>
      <c r="K158" s="20">
        <v>5</v>
      </c>
      <c r="L158" s="11">
        <v>5</v>
      </c>
      <c r="M158" s="11" t="s">
        <v>117</v>
      </c>
    </row>
    <row r="159" spans="1:13" ht="13.5" customHeight="1" x14ac:dyDescent="0.2">
      <c r="A159" s="171"/>
      <c r="B159" s="173"/>
      <c r="C159" s="176"/>
      <c r="D159" s="178"/>
      <c r="E159" s="168"/>
      <c r="F159" s="20"/>
      <c r="G159" s="20" t="s">
        <v>141</v>
      </c>
      <c r="H159" s="20" t="s">
        <v>366</v>
      </c>
      <c r="I159" s="20" t="s">
        <v>152</v>
      </c>
      <c r="J159" s="20">
        <v>600</v>
      </c>
      <c r="K159" s="20">
        <v>5</v>
      </c>
      <c r="L159" s="11">
        <v>5</v>
      </c>
      <c r="M159" s="11" t="s">
        <v>117</v>
      </c>
    </row>
    <row r="160" spans="1:13" ht="13.5" customHeight="1" x14ac:dyDescent="0.2">
      <c r="A160" s="171"/>
      <c r="B160" s="173"/>
      <c r="C160" s="176"/>
      <c r="D160" s="178"/>
      <c r="E160" s="168"/>
      <c r="F160" s="20"/>
      <c r="G160" s="20" t="s">
        <v>141</v>
      </c>
      <c r="H160" s="20" t="s">
        <v>367</v>
      </c>
      <c r="I160" s="20" t="s">
        <v>152</v>
      </c>
      <c r="J160" s="20">
        <v>600</v>
      </c>
      <c r="K160" s="20">
        <v>5</v>
      </c>
      <c r="L160" s="11">
        <v>5</v>
      </c>
      <c r="M160" s="11" t="s">
        <v>117</v>
      </c>
    </row>
    <row r="161" spans="1:13" ht="13.5" customHeight="1" x14ac:dyDescent="0.2">
      <c r="A161" s="171"/>
      <c r="B161" s="173"/>
      <c r="C161" s="176"/>
      <c r="D161" s="178"/>
      <c r="E161" s="168"/>
      <c r="F161" s="20"/>
      <c r="G161" s="20" t="s">
        <v>141</v>
      </c>
      <c r="H161" s="20" t="s">
        <v>368</v>
      </c>
      <c r="I161" s="20" t="s">
        <v>152</v>
      </c>
      <c r="J161" s="20">
        <v>600</v>
      </c>
      <c r="K161" s="20">
        <v>5</v>
      </c>
      <c r="L161" s="11">
        <v>5</v>
      </c>
      <c r="M161" s="11" t="s">
        <v>117</v>
      </c>
    </row>
    <row r="162" spans="1:13" ht="13.5" customHeight="1" x14ac:dyDescent="0.2">
      <c r="A162" s="171"/>
      <c r="B162" s="173"/>
      <c r="C162" s="176"/>
      <c r="D162" s="178"/>
      <c r="E162" s="168"/>
      <c r="F162" s="56"/>
      <c r="G162" s="20" t="s">
        <v>141</v>
      </c>
      <c r="H162" s="20" t="s">
        <v>369</v>
      </c>
      <c r="I162" s="20" t="s">
        <v>152</v>
      </c>
      <c r="J162" s="20">
        <v>600</v>
      </c>
      <c r="K162" s="20">
        <v>5</v>
      </c>
      <c r="L162" s="11">
        <v>5</v>
      </c>
      <c r="M162" s="11" t="s">
        <v>117</v>
      </c>
    </row>
    <row r="163" spans="1:13" ht="13.5" customHeight="1" x14ac:dyDescent="0.2">
      <c r="A163" s="171"/>
      <c r="B163" s="173"/>
      <c r="C163" s="176"/>
      <c r="D163" s="178"/>
      <c r="E163" s="168"/>
      <c r="F163" s="20"/>
      <c r="G163" s="20" t="s">
        <v>141</v>
      </c>
      <c r="H163" s="20" t="s">
        <v>370</v>
      </c>
      <c r="I163" s="20" t="s">
        <v>152</v>
      </c>
      <c r="J163" s="20">
        <v>600</v>
      </c>
      <c r="K163" s="20">
        <v>5</v>
      </c>
      <c r="L163" s="11">
        <v>5</v>
      </c>
      <c r="M163" s="11" t="s">
        <v>117</v>
      </c>
    </row>
    <row r="164" spans="1:13" ht="13.5" customHeight="1" x14ac:dyDescent="0.2">
      <c r="A164" s="171"/>
      <c r="B164" s="173"/>
      <c r="C164" s="176"/>
      <c r="D164" s="178"/>
      <c r="E164" s="168"/>
      <c r="F164" s="20"/>
      <c r="G164" s="20" t="s">
        <v>141</v>
      </c>
      <c r="H164" s="20" t="s">
        <v>371</v>
      </c>
      <c r="I164" s="20" t="s">
        <v>152</v>
      </c>
      <c r="J164" s="20">
        <v>600</v>
      </c>
      <c r="K164" s="20">
        <v>5</v>
      </c>
      <c r="L164" s="11">
        <v>5</v>
      </c>
      <c r="M164" s="11" t="s">
        <v>117</v>
      </c>
    </row>
    <row r="165" spans="1:13" ht="13.5" customHeight="1" x14ac:dyDescent="0.2">
      <c r="A165" s="171"/>
      <c r="B165" s="173"/>
      <c r="C165" s="176"/>
      <c r="D165" s="178"/>
      <c r="E165" s="168"/>
      <c r="F165" s="20"/>
      <c r="G165" s="20" t="s">
        <v>141</v>
      </c>
      <c r="H165" s="20" t="s">
        <v>372</v>
      </c>
      <c r="I165" s="20" t="s">
        <v>152</v>
      </c>
      <c r="J165" s="20">
        <v>600</v>
      </c>
      <c r="K165" s="20">
        <v>5</v>
      </c>
      <c r="L165" s="11">
        <v>5</v>
      </c>
      <c r="M165" s="11" t="s">
        <v>117</v>
      </c>
    </row>
    <row r="166" spans="1:13" ht="14.25" customHeight="1" x14ac:dyDescent="0.2">
      <c r="A166" s="171"/>
      <c r="B166" s="173"/>
      <c r="C166" s="176"/>
      <c r="D166" s="178"/>
      <c r="E166" s="168"/>
      <c r="F166" s="20"/>
      <c r="G166" s="20" t="s">
        <v>141</v>
      </c>
      <c r="H166" s="20" t="s">
        <v>373</v>
      </c>
      <c r="I166" s="20" t="s">
        <v>126</v>
      </c>
      <c r="J166" s="20">
        <v>600</v>
      </c>
      <c r="K166" s="20">
        <v>5</v>
      </c>
      <c r="L166" s="11">
        <v>5</v>
      </c>
      <c r="M166" s="11" t="s">
        <v>117</v>
      </c>
    </row>
    <row r="167" spans="1:13" ht="13.5" customHeight="1" x14ac:dyDescent="0.2">
      <c r="A167" s="171"/>
      <c r="B167" s="173"/>
      <c r="C167" s="176"/>
      <c r="D167" s="178"/>
      <c r="E167" s="168"/>
      <c r="F167" s="20"/>
      <c r="G167" s="20" t="s">
        <v>141</v>
      </c>
      <c r="H167" s="20" t="s">
        <v>374</v>
      </c>
      <c r="I167" s="20" t="s">
        <v>126</v>
      </c>
      <c r="J167" s="20">
        <v>600</v>
      </c>
      <c r="K167" s="20">
        <v>5</v>
      </c>
      <c r="L167" s="11">
        <v>5</v>
      </c>
      <c r="M167" s="11" t="s">
        <v>117</v>
      </c>
    </row>
    <row r="168" spans="1:13" ht="13.5" customHeight="1" x14ac:dyDescent="0.2">
      <c r="A168" s="171"/>
      <c r="B168" s="173"/>
      <c r="C168" s="176"/>
      <c r="D168" s="178"/>
      <c r="E168" s="168"/>
      <c r="F168" s="20"/>
      <c r="G168" s="20" t="s">
        <v>141</v>
      </c>
      <c r="H168" s="20" t="s">
        <v>375</v>
      </c>
      <c r="I168" s="20" t="s">
        <v>126</v>
      </c>
      <c r="J168" s="20">
        <v>600</v>
      </c>
      <c r="K168" s="20">
        <v>5</v>
      </c>
      <c r="L168" s="11">
        <v>5</v>
      </c>
      <c r="M168" s="11" t="s">
        <v>117</v>
      </c>
    </row>
    <row r="169" spans="1:13" ht="27" customHeight="1" x14ac:dyDescent="0.2">
      <c r="A169" s="171"/>
      <c r="B169" s="173"/>
      <c r="C169" s="176"/>
      <c r="D169" s="178"/>
      <c r="E169" s="168"/>
      <c r="F169" s="20"/>
      <c r="G169" s="20" t="s">
        <v>141</v>
      </c>
      <c r="H169" s="20" t="s">
        <v>376</v>
      </c>
      <c r="I169" s="20" t="s">
        <v>126</v>
      </c>
      <c r="J169" s="20">
        <v>600</v>
      </c>
      <c r="K169" s="20">
        <v>5</v>
      </c>
      <c r="L169" s="11">
        <v>5</v>
      </c>
      <c r="M169" s="11" t="s">
        <v>117</v>
      </c>
    </row>
    <row r="170" spans="1:13" ht="28.5" customHeight="1" x14ac:dyDescent="0.2">
      <c r="A170" s="171"/>
      <c r="B170" s="173"/>
      <c r="C170" s="176"/>
      <c r="D170" s="178"/>
      <c r="E170" s="168"/>
      <c r="F170" s="20"/>
      <c r="G170" s="20" t="s">
        <v>141</v>
      </c>
      <c r="H170" s="20" t="s">
        <v>377</v>
      </c>
      <c r="I170" s="20" t="s">
        <v>152</v>
      </c>
      <c r="J170" s="20">
        <v>600</v>
      </c>
      <c r="K170" s="20">
        <v>5</v>
      </c>
      <c r="L170" s="11">
        <v>5</v>
      </c>
      <c r="M170" s="11" t="s">
        <v>117</v>
      </c>
    </row>
    <row r="171" spans="1:13" ht="27" customHeight="1" x14ac:dyDescent="0.2">
      <c r="A171" s="171"/>
      <c r="B171" s="173"/>
      <c r="C171" s="176"/>
      <c r="D171" s="178"/>
      <c r="E171" s="168"/>
      <c r="F171" s="56"/>
      <c r="G171" s="20" t="s">
        <v>141</v>
      </c>
      <c r="H171" s="20" t="s">
        <v>378</v>
      </c>
      <c r="I171" s="20" t="s">
        <v>152</v>
      </c>
      <c r="J171" s="20">
        <v>600</v>
      </c>
      <c r="K171" s="20">
        <v>5</v>
      </c>
      <c r="L171" s="11">
        <v>5</v>
      </c>
      <c r="M171" s="11" t="s">
        <v>117</v>
      </c>
    </row>
    <row r="172" spans="1:13" ht="45.75" customHeight="1" x14ac:dyDescent="0.2">
      <c r="A172" s="171"/>
      <c r="B172" s="173"/>
      <c r="C172" s="176"/>
      <c r="D172" s="178"/>
      <c r="E172" s="168"/>
      <c r="F172" s="20"/>
      <c r="G172" s="20" t="s">
        <v>141</v>
      </c>
      <c r="H172" s="20" t="s">
        <v>379</v>
      </c>
      <c r="I172" s="20" t="s">
        <v>126</v>
      </c>
      <c r="J172" s="20">
        <v>600</v>
      </c>
      <c r="K172" s="20">
        <v>5</v>
      </c>
      <c r="L172" s="11">
        <v>5</v>
      </c>
      <c r="M172" s="11" t="s">
        <v>117</v>
      </c>
    </row>
    <row r="173" spans="1:13" ht="70.5" customHeight="1" x14ac:dyDescent="0.2">
      <c r="A173" s="171"/>
      <c r="B173" s="173"/>
      <c r="C173" s="176"/>
      <c r="D173" s="178"/>
      <c r="E173" s="168"/>
      <c r="F173" s="20"/>
      <c r="G173" s="20" t="s">
        <v>141</v>
      </c>
      <c r="H173" s="20" t="s">
        <v>380</v>
      </c>
      <c r="I173" s="20" t="s">
        <v>152</v>
      </c>
      <c r="J173" s="20">
        <v>600</v>
      </c>
      <c r="K173" s="20">
        <v>5</v>
      </c>
      <c r="L173" s="11">
        <v>5</v>
      </c>
      <c r="M173" s="11" t="s">
        <v>117</v>
      </c>
    </row>
    <row r="174" spans="1:13" ht="13.5" customHeight="1" x14ac:dyDescent="0.2">
      <c r="A174" s="171"/>
      <c r="B174" s="173"/>
      <c r="C174" s="176"/>
      <c r="D174" s="178"/>
      <c r="E174" s="168"/>
      <c r="F174" s="20"/>
      <c r="G174" s="20" t="s">
        <v>141</v>
      </c>
      <c r="H174" s="20" t="s">
        <v>381</v>
      </c>
      <c r="I174" s="20" t="s">
        <v>152</v>
      </c>
      <c r="J174" s="20">
        <v>600</v>
      </c>
      <c r="K174" s="20">
        <v>5</v>
      </c>
      <c r="L174" s="11">
        <v>5</v>
      </c>
      <c r="M174" s="11" t="s">
        <v>117</v>
      </c>
    </row>
    <row r="175" spans="1:13" ht="13.5" customHeight="1" x14ac:dyDescent="0.2">
      <c r="A175" s="171"/>
      <c r="B175" s="173"/>
      <c r="C175" s="176"/>
      <c r="D175" s="178"/>
      <c r="E175" s="168"/>
      <c r="F175" s="20"/>
      <c r="G175" s="20" t="s">
        <v>141</v>
      </c>
      <c r="H175" s="20" t="s">
        <v>382</v>
      </c>
      <c r="I175" s="20" t="s">
        <v>152</v>
      </c>
      <c r="J175" s="20">
        <v>600</v>
      </c>
      <c r="K175" s="20">
        <v>5</v>
      </c>
      <c r="L175" s="11">
        <v>5</v>
      </c>
      <c r="M175" s="11" t="s">
        <v>117</v>
      </c>
    </row>
    <row r="176" spans="1:13" ht="13.5" customHeight="1" x14ac:dyDescent="0.2">
      <c r="A176" s="171"/>
      <c r="B176" s="173"/>
      <c r="C176" s="176"/>
      <c r="D176" s="178"/>
      <c r="E176" s="168"/>
      <c r="F176" s="20"/>
      <c r="G176" s="20" t="s">
        <v>141</v>
      </c>
      <c r="H176" s="20" t="s">
        <v>383</v>
      </c>
      <c r="I176" s="20" t="s">
        <v>152</v>
      </c>
      <c r="J176" s="20">
        <v>600</v>
      </c>
      <c r="K176" s="20">
        <v>5</v>
      </c>
      <c r="L176" s="11">
        <v>5</v>
      </c>
      <c r="M176" s="11" t="s">
        <v>117</v>
      </c>
    </row>
    <row r="177" spans="1:13" ht="40.5" customHeight="1" x14ac:dyDescent="0.2">
      <c r="A177" s="171"/>
      <c r="B177" s="173"/>
      <c r="C177" s="176"/>
      <c r="D177" s="178"/>
      <c r="E177" s="168"/>
      <c r="F177" s="20"/>
      <c r="G177" s="20" t="s">
        <v>141</v>
      </c>
      <c r="H177" s="20" t="s">
        <v>384</v>
      </c>
      <c r="I177" s="20" t="s">
        <v>152</v>
      </c>
      <c r="J177" s="20">
        <v>600</v>
      </c>
      <c r="K177" s="20">
        <v>5</v>
      </c>
      <c r="L177" s="11">
        <v>5</v>
      </c>
      <c r="M177" s="11" t="s">
        <v>117</v>
      </c>
    </row>
    <row r="178" spans="1:13" ht="27" customHeight="1" x14ac:dyDescent="0.2">
      <c r="A178" s="171"/>
      <c r="B178" s="173"/>
      <c r="C178" s="176"/>
      <c r="D178" s="178"/>
      <c r="E178" s="168"/>
      <c r="F178" s="20"/>
      <c r="G178" s="20" t="s">
        <v>141</v>
      </c>
      <c r="H178" s="20" t="s">
        <v>385</v>
      </c>
      <c r="I178" s="20" t="s">
        <v>152</v>
      </c>
      <c r="J178" s="20">
        <v>600</v>
      </c>
      <c r="K178" s="20">
        <v>5</v>
      </c>
      <c r="L178" s="11">
        <v>5</v>
      </c>
      <c r="M178" s="11" t="s">
        <v>117</v>
      </c>
    </row>
    <row r="179" spans="1:13" ht="27.75" customHeight="1" x14ac:dyDescent="0.2">
      <c r="A179" s="171"/>
      <c r="B179" s="173"/>
      <c r="C179" s="176"/>
      <c r="D179" s="178"/>
      <c r="E179" s="168"/>
      <c r="F179" s="20"/>
      <c r="G179" s="20" t="s">
        <v>141</v>
      </c>
      <c r="H179" s="20" t="s">
        <v>386</v>
      </c>
      <c r="I179" s="20" t="s">
        <v>152</v>
      </c>
      <c r="J179" s="20">
        <v>600</v>
      </c>
      <c r="K179" s="20">
        <v>5</v>
      </c>
      <c r="L179" s="11">
        <v>5</v>
      </c>
      <c r="M179" s="15" t="s">
        <v>117</v>
      </c>
    </row>
    <row r="180" spans="1:13" ht="13.5" customHeight="1" x14ac:dyDescent="0.2">
      <c r="A180" s="171"/>
      <c r="B180" s="173"/>
      <c r="C180" s="176"/>
      <c r="D180" s="178"/>
      <c r="E180" s="168"/>
      <c r="F180" s="20"/>
      <c r="G180" s="20" t="s">
        <v>141</v>
      </c>
      <c r="H180" s="20" t="s">
        <v>387</v>
      </c>
      <c r="I180" s="20" t="s">
        <v>152</v>
      </c>
      <c r="J180" s="20">
        <v>600</v>
      </c>
      <c r="K180" s="20">
        <v>5</v>
      </c>
      <c r="L180" s="14">
        <v>5</v>
      </c>
      <c r="M180" s="20" t="s">
        <v>117</v>
      </c>
    </row>
    <row r="181" spans="1:13" ht="13.5" customHeight="1" x14ac:dyDescent="0.2">
      <c r="A181" s="195"/>
      <c r="B181" s="174"/>
      <c r="C181" s="197"/>
      <c r="D181" s="198"/>
      <c r="E181" s="169"/>
      <c r="F181" s="20"/>
      <c r="G181" s="20" t="s">
        <v>141</v>
      </c>
      <c r="H181" s="20" t="s">
        <v>388</v>
      </c>
      <c r="I181" s="20" t="s">
        <v>126</v>
      </c>
      <c r="J181" s="20">
        <v>600</v>
      </c>
      <c r="K181" s="20">
        <v>5</v>
      </c>
      <c r="L181" s="14">
        <v>5</v>
      </c>
      <c r="M181" s="20" t="s">
        <v>117</v>
      </c>
    </row>
    <row r="182" spans="1:13" ht="13.5" customHeight="1" x14ac:dyDescent="0.2">
      <c r="A182" s="44" t="s">
        <v>389</v>
      </c>
      <c r="B182" s="46" t="s">
        <v>390</v>
      </c>
      <c r="C182" s="12">
        <v>180000</v>
      </c>
      <c r="D182" s="46" t="s">
        <v>390</v>
      </c>
      <c r="E182" s="13"/>
      <c r="F182" s="13"/>
      <c r="G182" s="13"/>
      <c r="H182" s="13"/>
      <c r="I182" s="13"/>
      <c r="J182" s="13"/>
      <c r="K182" s="13"/>
      <c r="L182" s="13"/>
      <c r="M182" s="13"/>
    </row>
    <row r="183" spans="1:13" ht="47.25" customHeight="1" x14ac:dyDescent="0.2">
      <c r="A183" s="48" t="s">
        <v>391</v>
      </c>
      <c r="B183" s="172"/>
      <c r="C183" s="25">
        <v>180010</v>
      </c>
      <c r="D183" s="11" t="s">
        <v>392</v>
      </c>
      <c r="E183" s="11" t="s">
        <v>393</v>
      </c>
      <c r="F183" s="57"/>
      <c r="G183" s="11" t="s">
        <v>357</v>
      </c>
      <c r="H183" s="11" t="s">
        <v>394</v>
      </c>
      <c r="I183" s="11" t="s">
        <v>395</v>
      </c>
      <c r="J183" s="11">
        <v>600</v>
      </c>
      <c r="K183" s="11" t="s">
        <v>396</v>
      </c>
      <c r="L183" s="11" t="s">
        <v>396</v>
      </c>
      <c r="M183" s="11" t="s">
        <v>117</v>
      </c>
    </row>
    <row r="184" spans="1:13" ht="27.75" customHeight="1" x14ac:dyDescent="0.2">
      <c r="A184" s="179" t="s">
        <v>397</v>
      </c>
      <c r="B184" s="173"/>
      <c r="C184" s="184">
        <v>180020</v>
      </c>
      <c r="D184" s="185" t="s">
        <v>398</v>
      </c>
      <c r="E184" s="185" t="s">
        <v>399</v>
      </c>
      <c r="F184" s="57"/>
      <c r="G184" s="11" t="s">
        <v>357</v>
      </c>
      <c r="H184" s="11" t="s">
        <v>400</v>
      </c>
      <c r="I184" s="11" t="s">
        <v>395</v>
      </c>
      <c r="J184" s="11">
        <v>600</v>
      </c>
      <c r="K184" s="11" t="s">
        <v>401</v>
      </c>
      <c r="L184" s="11" t="s">
        <v>401</v>
      </c>
      <c r="M184" s="11" t="s">
        <v>117</v>
      </c>
    </row>
    <row r="185" spans="1:13" ht="25.5" customHeight="1" x14ac:dyDescent="0.2">
      <c r="A185" s="179"/>
      <c r="B185" s="173"/>
      <c r="C185" s="184"/>
      <c r="D185" s="185"/>
      <c r="E185" s="185"/>
      <c r="F185" s="57"/>
      <c r="G185" s="11" t="s">
        <v>357</v>
      </c>
      <c r="H185" s="11" t="s">
        <v>402</v>
      </c>
      <c r="I185" s="11" t="s">
        <v>395</v>
      </c>
      <c r="J185" s="11">
        <v>600</v>
      </c>
      <c r="K185" s="11" t="s">
        <v>401</v>
      </c>
      <c r="L185" s="11" t="s">
        <v>401</v>
      </c>
      <c r="M185" s="11" t="s">
        <v>117</v>
      </c>
    </row>
    <row r="186" spans="1:13" ht="30.75" customHeight="1" x14ac:dyDescent="0.2">
      <c r="A186" s="179"/>
      <c r="B186" s="174"/>
      <c r="C186" s="184"/>
      <c r="D186" s="185"/>
      <c r="E186" s="185"/>
      <c r="F186" s="57"/>
      <c r="G186" s="11" t="s">
        <v>357</v>
      </c>
      <c r="H186" s="11" t="s">
        <v>403</v>
      </c>
      <c r="I186" s="11" t="s">
        <v>395</v>
      </c>
      <c r="J186" s="11">
        <v>600</v>
      </c>
      <c r="K186" s="11" t="s">
        <v>401</v>
      </c>
      <c r="L186" s="11" t="s">
        <v>401</v>
      </c>
      <c r="M186" s="11" t="s">
        <v>117</v>
      </c>
    </row>
    <row r="187" spans="1:13" ht="27" customHeight="1" x14ac:dyDescent="0.2">
      <c r="A187" s="44" t="s">
        <v>404</v>
      </c>
      <c r="B187" s="44" t="s">
        <v>405</v>
      </c>
      <c r="C187" s="12">
        <v>190000</v>
      </c>
      <c r="D187" s="46" t="s">
        <v>34</v>
      </c>
      <c r="E187" s="13"/>
      <c r="F187" s="13"/>
      <c r="G187" s="13"/>
      <c r="H187" s="13"/>
      <c r="I187" s="13"/>
      <c r="J187" s="13"/>
      <c r="K187" s="13"/>
      <c r="L187" s="13"/>
      <c r="M187" s="13"/>
    </row>
    <row r="188" spans="1:13" ht="27" customHeight="1" x14ac:dyDescent="0.2">
      <c r="A188" s="190" t="s">
        <v>406</v>
      </c>
      <c r="B188" s="191"/>
      <c r="C188" s="194">
        <v>190010</v>
      </c>
      <c r="D188" s="180" t="s">
        <v>407</v>
      </c>
      <c r="E188" s="180"/>
      <c r="F188" s="20"/>
      <c r="G188" s="20" t="s">
        <v>141</v>
      </c>
      <c r="H188" s="20" t="s">
        <v>408</v>
      </c>
      <c r="I188" s="20" t="s">
        <v>409</v>
      </c>
      <c r="J188" s="20">
        <v>600</v>
      </c>
      <c r="K188" s="20">
        <v>4</v>
      </c>
      <c r="L188" s="20">
        <v>4</v>
      </c>
      <c r="M188" s="15" t="s">
        <v>410</v>
      </c>
    </row>
    <row r="189" spans="1:13" ht="27" customHeight="1" x14ac:dyDescent="0.2">
      <c r="A189" s="190"/>
      <c r="B189" s="192"/>
      <c r="C189" s="194"/>
      <c r="D189" s="180"/>
      <c r="E189" s="180"/>
      <c r="F189" s="15"/>
      <c r="G189" s="20" t="s">
        <v>141</v>
      </c>
      <c r="H189" s="20" t="s">
        <v>411</v>
      </c>
      <c r="I189" s="15" t="s">
        <v>412</v>
      </c>
      <c r="J189" s="15">
        <v>600</v>
      </c>
      <c r="K189" s="15">
        <v>4</v>
      </c>
      <c r="L189" s="15">
        <v>4</v>
      </c>
      <c r="M189" s="15" t="s">
        <v>410</v>
      </c>
    </row>
    <row r="190" spans="1:13" ht="26.25" customHeight="1" x14ac:dyDescent="0.2">
      <c r="A190" s="190"/>
      <c r="B190" s="192"/>
      <c r="C190" s="194"/>
      <c r="D190" s="180"/>
      <c r="E190" s="180"/>
      <c r="F190" s="15"/>
      <c r="G190" s="20" t="s">
        <v>141</v>
      </c>
      <c r="H190" s="20" t="s">
        <v>413</v>
      </c>
      <c r="I190" s="15" t="s">
        <v>412</v>
      </c>
      <c r="J190" s="15">
        <v>600</v>
      </c>
      <c r="K190" s="15">
        <v>4</v>
      </c>
      <c r="L190" s="15">
        <v>4</v>
      </c>
      <c r="M190" s="15" t="s">
        <v>410</v>
      </c>
    </row>
    <row r="191" spans="1:13" ht="26.25" customHeight="1" x14ac:dyDescent="0.2">
      <c r="A191" s="190"/>
      <c r="B191" s="192"/>
      <c r="C191" s="194"/>
      <c r="D191" s="180"/>
      <c r="E191" s="180"/>
      <c r="F191" s="15"/>
      <c r="G191" s="20" t="s">
        <v>141</v>
      </c>
      <c r="H191" s="20" t="s">
        <v>414</v>
      </c>
      <c r="I191" s="15" t="s">
        <v>412</v>
      </c>
      <c r="J191" s="15">
        <v>600</v>
      </c>
      <c r="K191" s="15">
        <v>4</v>
      </c>
      <c r="L191" s="15">
        <v>4</v>
      </c>
      <c r="M191" s="15" t="s">
        <v>410</v>
      </c>
    </row>
    <row r="192" spans="1:13" ht="27.75" customHeight="1" x14ac:dyDescent="0.2">
      <c r="A192" s="190"/>
      <c r="B192" s="192"/>
      <c r="C192" s="194"/>
      <c r="D192" s="180"/>
      <c r="E192" s="180"/>
      <c r="F192" s="15"/>
      <c r="G192" s="20" t="s">
        <v>141</v>
      </c>
      <c r="H192" s="20" t="s">
        <v>415</v>
      </c>
      <c r="I192" s="15" t="s">
        <v>416</v>
      </c>
      <c r="J192" s="15">
        <v>600</v>
      </c>
      <c r="K192" s="15">
        <v>4</v>
      </c>
      <c r="L192" s="34">
        <v>4</v>
      </c>
      <c r="M192" s="15" t="s">
        <v>410</v>
      </c>
    </row>
    <row r="193" spans="1:13" ht="24.75" customHeight="1" x14ac:dyDescent="0.2">
      <c r="A193" s="190"/>
      <c r="B193" s="193"/>
      <c r="C193" s="194"/>
      <c r="D193" s="180"/>
      <c r="E193" s="180"/>
      <c r="F193" s="21"/>
      <c r="G193" s="20" t="s">
        <v>141</v>
      </c>
      <c r="H193" s="20" t="s">
        <v>417</v>
      </c>
      <c r="I193" s="15" t="s">
        <v>418</v>
      </c>
      <c r="J193" s="21">
        <v>600</v>
      </c>
      <c r="K193" s="15">
        <v>4</v>
      </c>
      <c r="L193" s="21">
        <v>4</v>
      </c>
      <c r="M193" s="15" t="s">
        <v>410</v>
      </c>
    </row>
    <row r="194" spans="1:13" ht="27.75" customHeight="1" x14ac:dyDescent="0.2">
      <c r="A194" s="190" t="s">
        <v>419</v>
      </c>
      <c r="B194" s="191"/>
      <c r="C194" s="186">
        <v>190020</v>
      </c>
      <c r="D194" s="180" t="s">
        <v>420</v>
      </c>
      <c r="E194" s="180"/>
      <c r="F194" s="20"/>
      <c r="G194" s="20" t="s">
        <v>141</v>
      </c>
      <c r="H194" s="20" t="s">
        <v>421</v>
      </c>
      <c r="I194" s="15" t="s">
        <v>148</v>
      </c>
      <c r="J194" s="15">
        <v>1000</v>
      </c>
      <c r="K194" s="15">
        <v>3</v>
      </c>
      <c r="L194" s="15">
        <v>3</v>
      </c>
      <c r="M194" s="15" t="s">
        <v>117</v>
      </c>
    </row>
    <row r="195" spans="1:13" ht="26.25" customHeight="1" x14ac:dyDescent="0.2">
      <c r="A195" s="190"/>
      <c r="B195" s="192"/>
      <c r="C195" s="186"/>
      <c r="D195" s="180"/>
      <c r="E195" s="180"/>
      <c r="F195" s="20"/>
      <c r="G195" s="20" t="s">
        <v>141</v>
      </c>
      <c r="H195" s="20" t="s">
        <v>422</v>
      </c>
      <c r="I195" s="15" t="s">
        <v>131</v>
      </c>
      <c r="J195" s="15">
        <v>1000</v>
      </c>
      <c r="K195" s="15">
        <v>3</v>
      </c>
      <c r="L195" s="15">
        <v>3</v>
      </c>
      <c r="M195" s="15" t="s">
        <v>117</v>
      </c>
    </row>
    <row r="196" spans="1:13" ht="28.5" customHeight="1" x14ac:dyDescent="0.2">
      <c r="A196" s="190"/>
      <c r="B196" s="192"/>
      <c r="C196" s="186"/>
      <c r="D196" s="180"/>
      <c r="E196" s="180"/>
      <c r="F196" s="20"/>
      <c r="G196" s="20" t="s">
        <v>141</v>
      </c>
      <c r="H196" s="20" t="s">
        <v>423</v>
      </c>
      <c r="I196" s="15" t="s">
        <v>418</v>
      </c>
      <c r="J196" s="15">
        <v>1000</v>
      </c>
      <c r="K196" s="20">
        <v>3</v>
      </c>
      <c r="L196" s="20">
        <v>3</v>
      </c>
      <c r="M196" s="15" t="s">
        <v>117</v>
      </c>
    </row>
    <row r="197" spans="1:13" ht="27" customHeight="1" x14ac:dyDescent="0.2">
      <c r="A197" s="190"/>
      <c r="B197" s="193"/>
      <c r="C197" s="186"/>
      <c r="D197" s="180"/>
      <c r="E197" s="180"/>
      <c r="F197" s="20"/>
      <c r="G197" s="20" t="s">
        <v>141</v>
      </c>
      <c r="H197" s="20" t="s">
        <v>424</v>
      </c>
      <c r="I197" s="15" t="s">
        <v>418</v>
      </c>
      <c r="J197" s="15">
        <v>1000</v>
      </c>
      <c r="K197" s="15">
        <v>3</v>
      </c>
      <c r="L197" s="15">
        <v>3</v>
      </c>
      <c r="M197" s="15" t="s">
        <v>117</v>
      </c>
    </row>
    <row r="198" spans="1:13" ht="13.5" customHeight="1" x14ac:dyDescent="0.2">
      <c r="A198" s="190" t="s">
        <v>425</v>
      </c>
      <c r="B198" s="191"/>
      <c r="C198" s="194">
        <v>190030</v>
      </c>
      <c r="D198" s="166" t="s">
        <v>426</v>
      </c>
      <c r="E198" s="187"/>
      <c r="F198" s="15"/>
      <c r="G198" s="20" t="s">
        <v>141</v>
      </c>
      <c r="H198" s="36" t="s">
        <v>427</v>
      </c>
      <c r="I198" s="15" t="s">
        <v>428</v>
      </c>
      <c r="J198" s="15">
        <v>1000</v>
      </c>
      <c r="K198" s="15">
        <v>5</v>
      </c>
      <c r="L198" s="15">
        <v>5</v>
      </c>
      <c r="M198" s="15" t="s">
        <v>117</v>
      </c>
    </row>
    <row r="199" spans="1:13" ht="13.5" customHeight="1" x14ac:dyDescent="0.2">
      <c r="A199" s="190"/>
      <c r="B199" s="192"/>
      <c r="C199" s="194"/>
      <c r="D199" s="166"/>
      <c r="E199" s="187"/>
      <c r="F199" s="15"/>
      <c r="G199" s="20" t="s">
        <v>141</v>
      </c>
      <c r="H199" s="36" t="s">
        <v>429</v>
      </c>
      <c r="I199" s="15" t="s">
        <v>428</v>
      </c>
      <c r="J199" s="15">
        <v>1000</v>
      </c>
      <c r="K199" s="15">
        <v>5</v>
      </c>
      <c r="L199" s="15">
        <v>5</v>
      </c>
      <c r="M199" s="15" t="s">
        <v>117</v>
      </c>
    </row>
    <row r="200" spans="1:13" ht="19.5" customHeight="1" x14ac:dyDescent="0.2">
      <c r="A200" s="190"/>
      <c r="B200" s="192"/>
      <c r="C200" s="194"/>
      <c r="D200" s="166"/>
      <c r="E200" s="187"/>
      <c r="F200" s="15"/>
      <c r="G200" s="20" t="s">
        <v>141</v>
      </c>
      <c r="H200" s="36" t="s">
        <v>430</v>
      </c>
      <c r="I200" s="15" t="s">
        <v>428</v>
      </c>
      <c r="J200" s="15">
        <v>1000</v>
      </c>
      <c r="K200" s="15">
        <v>5</v>
      </c>
      <c r="L200" s="15">
        <v>5</v>
      </c>
      <c r="M200" s="15" t="s">
        <v>117</v>
      </c>
    </row>
    <row r="201" spans="1:13" ht="13.5" customHeight="1" x14ac:dyDescent="0.2">
      <c r="A201" s="190"/>
      <c r="B201" s="192"/>
      <c r="C201" s="194"/>
      <c r="D201" s="166"/>
      <c r="E201" s="187"/>
      <c r="F201" s="15"/>
      <c r="G201" s="20" t="s">
        <v>141</v>
      </c>
      <c r="H201" s="36" t="s">
        <v>431</v>
      </c>
      <c r="I201" s="15" t="s">
        <v>428</v>
      </c>
      <c r="J201" s="15">
        <v>1000</v>
      </c>
      <c r="K201" s="15">
        <v>5</v>
      </c>
      <c r="L201" s="15">
        <v>5</v>
      </c>
      <c r="M201" s="15" t="s">
        <v>117</v>
      </c>
    </row>
    <row r="202" spans="1:13" ht="13.5" customHeight="1" x14ac:dyDescent="0.2">
      <c r="A202" s="190"/>
      <c r="B202" s="192"/>
      <c r="C202" s="194"/>
      <c r="D202" s="166"/>
      <c r="E202" s="187"/>
      <c r="F202" s="15"/>
      <c r="G202" s="20" t="s">
        <v>141</v>
      </c>
      <c r="H202" s="36" t="s">
        <v>432</v>
      </c>
      <c r="I202" s="15" t="s">
        <v>428</v>
      </c>
      <c r="J202" s="15">
        <v>1000</v>
      </c>
      <c r="K202" s="15">
        <v>5</v>
      </c>
      <c r="L202" s="15">
        <v>5</v>
      </c>
      <c r="M202" s="15" t="s">
        <v>117</v>
      </c>
    </row>
    <row r="203" spans="1:13" ht="41.25" customHeight="1" x14ac:dyDescent="0.2">
      <c r="A203" s="190"/>
      <c r="B203" s="192"/>
      <c r="C203" s="194"/>
      <c r="D203" s="166"/>
      <c r="E203" s="187"/>
      <c r="F203" s="15"/>
      <c r="G203" s="20" t="s">
        <v>141</v>
      </c>
      <c r="H203" s="20" t="s">
        <v>433</v>
      </c>
      <c r="I203" s="15" t="s">
        <v>428</v>
      </c>
      <c r="J203" s="15">
        <v>1000</v>
      </c>
      <c r="K203" s="15">
        <v>5</v>
      </c>
      <c r="L203" s="15">
        <v>5</v>
      </c>
      <c r="M203" s="15" t="s">
        <v>117</v>
      </c>
    </row>
    <row r="204" spans="1:13" ht="13.5" customHeight="1" x14ac:dyDescent="0.2">
      <c r="A204" s="190"/>
      <c r="B204" s="192"/>
      <c r="C204" s="194"/>
      <c r="D204" s="166"/>
      <c r="E204" s="187"/>
      <c r="F204" s="15"/>
      <c r="G204" s="20" t="s">
        <v>141</v>
      </c>
      <c r="H204" s="15" t="s">
        <v>434</v>
      </c>
      <c r="I204" s="15" t="s">
        <v>435</v>
      </c>
      <c r="J204" s="15">
        <v>1000</v>
      </c>
      <c r="K204" s="15">
        <v>5</v>
      </c>
      <c r="L204" s="15">
        <v>5</v>
      </c>
      <c r="M204" s="15" t="s">
        <v>117</v>
      </c>
    </row>
    <row r="205" spans="1:13" ht="13.5" customHeight="1" x14ac:dyDescent="0.2">
      <c r="A205" s="190"/>
      <c r="B205" s="193"/>
      <c r="C205" s="194"/>
      <c r="D205" s="166"/>
      <c r="E205" s="187"/>
      <c r="F205" s="15"/>
      <c r="G205" s="20" t="s">
        <v>141</v>
      </c>
      <c r="H205" s="36" t="s">
        <v>436</v>
      </c>
      <c r="I205" s="15" t="s">
        <v>435</v>
      </c>
      <c r="J205" s="15">
        <v>1000</v>
      </c>
      <c r="K205" s="15">
        <v>5</v>
      </c>
      <c r="L205" s="15">
        <v>5</v>
      </c>
      <c r="M205" s="15" t="s">
        <v>117</v>
      </c>
    </row>
    <row r="206" spans="1:13" ht="27" x14ac:dyDescent="0.2">
      <c r="A206" s="170" t="s">
        <v>437</v>
      </c>
      <c r="B206" s="172"/>
      <c r="C206" s="196">
        <v>190040</v>
      </c>
      <c r="D206" s="187" t="s">
        <v>65</v>
      </c>
      <c r="E206" s="187"/>
      <c r="F206" s="15"/>
      <c r="G206" s="14" t="s">
        <v>141</v>
      </c>
      <c r="H206" s="49" t="s">
        <v>438</v>
      </c>
      <c r="I206" s="15" t="s">
        <v>439</v>
      </c>
      <c r="J206" s="15">
        <v>600</v>
      </c>
      <c r="K206" s="35" t="s">
        <v>440</v>
      </c>
      <c r="L206" s="35" t="s">
        <v>440</v>
      </c>
      <c r="M206" s="15" t="s">
        <v>410</v>
      </c>
    </row>
    <row r="207" spans="1:13" ht="27" customHeight="1" x14ac:dyDescent="0.2">
      <c r="A207" s="171"/>
      <c r="B207" s="173"/>
      <c r="C207" s="196"/>
      <c r="D207" s="187"/>
      <c r="E207" s="187"/>
      <c r="F207" s="15"/>
      <c r="G207" s="14" t="s">
        <v>141</v>
      </c>
      <c r="H207" s="49" t="s">
        <v>441</v>
      </c>
      <c r="I207" s="15" t="s">
        <v>131</v>
      </c>
      <c r="J207" s="15">
        <v>600</v>
      </c>
      <c r="K207" s="35" t="s">
        <v>440</v>
      </c>
      <c r="L207" s="35" t="s">
        <v>440</v>
      </c>
      <c r="M207" s="15" t="s">
        <v>410</v>
      </c>
    </row>
    <row r="208" spans="1:13" ht="27" customHeight="1" x14ac:dyDescent="0.2">
      <c r="A208" s="171"/>
      <c r="B208" s="173"/>
      <c r="C208" s="196"/>
      <c r="D208" s="187"/>
      <c r="E208" s="187"/>
      <c r="F208" s="15"/>
      <c r="G208" s="14" t="s">
        <v>141</v>
      </c>
      <c r="H208" s="49" t="s">
        <v>442</v>
      </c>
      <c r="I208" s="15" t="s">
        <v>131</v>
      </c>
      <c r="J208" s="15">
        <v>600</v>
      </c>
      <c r="K208" s="35" t="s">
        <v>440</v>
      </c>
      <c r="L208" s="35" t="s">
        <v>440</v>
      </c>
      <c r="M208" s="15" t="s">
        <v>410</v>
      </c>
    </row>
    <row r="209" spans="1:13" ht="27" customHeight="1" x14ac:dyDescent="0.2">
      <c r="A209" s="171"/>
      <c r="B209" s="173"/>
      <c r="C209" s="196"/>
      <c r="D209" s="187"/>
      <c r="E209" s="187"/>
      <c r="F209" s="15"/>
      <c r="G209" s="14" t="s">
        <v>141</v>
      </c>
      <c r="H209" s="49" t="s">
        <v>443</v>
      </c>
      <c r="I209" s="15" t="s">
        <v>131</v>
      </c>
      <c r="J209" s="15">
        <v>600</v>
      </c>
      <c r="K209" s="35" t="s">
        <v>440</v>
      </c>
      <c r="L209" s="35" t="s">
        <v>440</v>
      </c>
      <c r="M209" s="15" t="s">
        <v>410</v>
      </c>
    </row>
    <row r="210" spans="1:13" ht="27" customHeight="1" x14ac:dyDescent="0.2">
      <c r="A210" s="171"/>
      <c r="B210" s="173"/>
      <c r="C210" s="196"/>
      <c r="D210" s="187"/>
      <c r="E210" s="187"/>
      <c r="F210" s="15"/>
      <c r="G210" s="14" t="s">
        <v>141</v>
      </c>
      <c r="H210" s="49" t="s">
        <v>444</v>
      </c>
      <c r="I210" s="15" t="s">
        <v>131</v>
      </c>
      <c r="J210" s="15">
        <v>600</v>
      </c>
      <c r="K210" s="35" t="s">
        <v>440</v>
      </c>
      <c r="L210" s="35" t="s">
        <v>440</v>
      </c>
      <c r="M210" s="15" t="s">
        <v>410</v>
      </c>
    </row>
    <row r="211" spans="1:13" ht="27" customHeight="1" x14ac:dyDescent="0.2">
      <c r="A211" s="171"/>
      <c r="B211" s="173"/>
      <c r="C211" s="196"/>
      <c r="D211" s="187"/>
      <c r="E211" s="187"/>
      <c r="F211" s="15"/>
      <c r="G211" s="14" t="s">
        <v>141</v>
      </c>
      <c r="H211" s="49" t="s">
        <v>445</v>
      </c>
      <c r="I211" s="15" t="s">
        <v>131</v>
      </c>
      <c r="J211" s="15">
        <v>600</v>
      </c>
      <c r="K211" s="35" t="s">
        <v>440</v>
      </c>
      <c r="L211" s="35" t="s">
        <v>440</v>
      </c>
      <c r="M211" s="15" t="s">
        <v>410</v>
      </c>
    </row>
    <row r="212" spans="1:13" ht="27" x14ac:dyDescent="0.2">
      <c r="A212" s="171"/>
      <c r="B212" s="173"/>
      <c r="C212" s="196"/>
      <c r="D212" s="187"/>
      <c r="E212" s="187"/>
      <c r="F212" s="15"/>
      <c r="G212" s="14" t="s">
        <v>141</v>
      </c>
      <c r="H212" s="49" t="s">
        <v>446</v>
      </c>
      <c r="I212" s="15" t="s">
        <v>131</v>
      </c>
      <c r="J212" s="15">
        <v>600</v>
      </c>
      <c r="K212" s="35" t="s">
        <v>440</v>
      </c>
      <c r="L212" s="35" t="s">
        <v>440</v>
      </c>
      <c r="M212" s="15" t="s">
        <v>410</v>
      </c>
    </row>
    <row r="213" spans="1:13" ht="30" customHeight="1" x14ac:dyDescent="0.2">
      <c r="A213" s="171"/>
      <c r="B213" s="173"/>
      <c r="C213" s="196"/>
      <c r="D213" s="187"/>
      <c r="E213" s="187"/>
      <c r="F213" s="15"/>
      <c r="G213" s="14" t="s">
        <v>141</v>
      </c>
      <c r="H213" s="49" t="s">
        <v>447</v>
      </c>
      <c r="I213" s="15" t="s">
        <v>131</v>
      </c>
      <c r="J213" s="15">
        <v>600</v>
      </c>
      <c r="K213" s="35" t="s">
        <v>440</v>
      </c>
      <c r="L213" s="15">
        <v>8</v>
      </c>
      <c r="M213" s="15" t="s">
        <v>410</v>
      </c>
    </row>
    <row r="214" spans="1:13" ht="30" customHeight="1" x14ac:dyDescent="0.2">
      <c r="A214" s="171"/>
      <c r="B214" s="173"/>
      <c r="C214" s="196"/>
      <c r="D214" s="187"/>
      <c r="E214" s="187"/>
      <c r="F214" s="15"/>
      <c r="G214" s="14" t="s">
        <v>141</v>
      </c>
      <c r="H214" s="49" t="s">
        <v>448</v>
      </c>
      <c r="I214" s="15" t="s">
        <v>131</v>
      </c>
      <c r="J214" s="15">
        <v>600</v>
      </c>
      <c r="K214" s="35" t="s">
        <v>440</v>
      </c>
      <c r="L214" s="15">
        <v>8</v>
      </c>
      <c r="M214" s="15" t="s">
        <v>410</v>
      </c>
    </row>
    <row r="215" spans="1:13" ht="30" customHeight="1" x14ac:dyDescent="0.2">
      <c r="A215" s="171"/>
      <c r="B215" s="173"/>
      <c r="C215" s="196"/>
      <c r="D215" s="187"/>
      <c r="E215" s="187"/>
      <c r="F215" s="15"/>
      <c r="G215" s="14" t="s">
        <v>141</v>
      </c>
      <c r="H215" s="49" t="s">
        <v>449</v>
      </c>
      <c r="I215" s="15" t="s">
        <v>131</v>
      </c>
      <c r="J215" s="15">
        <v>600</v>
      </c>
      <c r="K215" s="35" t="s">
        <v>440</v>
      </c>
      <c r="L215" s="15">
        <v>8</v>
      </c>
      <c r="M215" s="15" t="s">
        <v>410</v>
      </c>
    </row>
    <row r="216" spans="1:13" ht="54" customHeight="1" x14ac:dyDescent="0.2">
      <c r="A216" s="171"/>
      <c r="B216" s="173"/>
      <c r="C216" s="196"/>
      <c r="D216" s="187"/>
      <c r="E216" s="187"/>
      <c r="F216" s="20"/>
      <c r="G216" s="14" t="s">
        <v>141</v>
      </c>
      <c r="H216" s="58" t="s">
        <v>450</v>
      </c>
      <c r="I216" s="20" t="s">
        <v>131</v>
      </c>
      <c r="J216" s="15">
        <v>600</v>
      </c>
      <c r="K216" s="35" t="s">
        <v>440</v>
      </c>
      <c r="L216" s="35" t="s">
        <v>440</v>
      </c>
      <c r="M216" s="15" t="s">
        <v>410</v>
      </c>
    </row>
    <row r="217" spans="1:13" ht="54" customHeight="1" x14ac:dyDescent="0.2">
      <c r="A217" s="171"/>
      <c r="B217" s="173"/>
      <c r="C217" s="196"/>
      <c r="D217" s="187"/>
      <c r="E217" s="187"/>
      <c r="F217" s="20"/>
      <c r="G217" s="14" t="s">
        <v>141</v>
      </c>
      <c r="H217" s="58" t="s">
        <v>451</v>
      </c>
      <c r="I217" s="20" t="s">
        <v>131</v>
      </c>
      <c r="J217" s="15">
        <v>600</v>
      </c>
      <c r="K217" s="35" t="s">
        <v>440</v>
      </c>
      <c r="L217" s="20">
        <v>8</v>
      </c>
      <c r="M217" s="15" t="s">
        <v>410</v>
      </c>
    </row>
    <row r="218" spans="1:13" ht="54" customHeight="1" x14ac:dyDescent="0.2">
      <c r="A218" s="171"/>
      <c r="B218" s="173"/>
      <c r="C218" s="196"/>
      <c r="D218" s="187"/>
      <c r="E218" s="187"/>
      <c r="F218" s="20"/>
      <c r="G218" s="14" t="s">
        <v>141</v>
      </c>
      <c r="H218" s="58" t="s">
        <v>452</v>
      </c>
      <c r="I218" s="20" t="s">
        <v>131</v>
      </c>
      <c r="J218" s="15">
        <v>600</v>
      </c>
      <c r="K218" s="35" t="s">
        <v>440</v>
      </c>
      <c r="L218" s="20">
        <v>8</v>
      </c>
      <c r="M218" s="15" t="s">
        <v>410</v>
      </c>
    </row>
    <row r="219" spans="1:13" ht="30" customHeight="1" x14ac:dyDescent="0.2">
      <c r="A219" s="171"/>
      <c r="B219" s="173"/>
      <c r="C219" s="196"/>
      <c r="D219" s="187"/>
      <c r="E219" s="187"/>
      <c r="F219" s="20"/>
      <c r="G219" s="14" t="s">
        <v>141</v>
      </c>
      <c r="H219" s="49" t="s">
        <v>453</v>
      </c>
      <c r="I219" s="20" t="s">
        <v>131</v>
      </c>
      <c r="J219" s="15">
        <v>600</v>
      </c>
      <c r="K219" s="35" t="s">
        <v>440</v>
      </c>
      <c r="L219" s="20">
        <v>8</v>
      </c>
      <c r="M219" s="15" t="s">
        <v>410</v>
      </c>
    </row>
    <row r="220" spans="1:13" ht="30" customHeight="1" x14ac:dyDescent="0.2">
      <c r="A220" s="171"/>
      <c r="B220" s="173"/>
      <c r="C220" s="196"/>
      <c r="D220" s="187"/>
      <c r="E220" s="187"/>
      <c r="F220" s="20"/>
      <c r="G220" s="14" t="s">
        <v>141</v>
      </c>
      <c r="H220" s="49" t="s">
        <v>454</v>
      </c>
      <c r="I220" s="20" t="s">
        <v>131</v>
      </c>
      <c r="J220" s="15">
        <v>600</v>
      </c>
      <c r="K220" s="35" t="s">
        <v>440</v>
      </c>
      <c r="L220" s="20">
        <v>8</v>
      </c>
      <c r="M220" s="15" t="s">
        <v>410</v>
      </c>
    </row>
    <row r="221" spans="1:13" ht="30" customHeight="1" x14ac:dyDescent="0.2">
      <c r="A221" s="171"/>
      <c r="B221" s="173"/>
      <c r="C221" s="196"/>
      <c r="D221" s="187"/>
      <c r="E221" s="187"/>
      <c r="F221" s="15"/>
      <c r="G221" s="14" t="s">
        <v>141</v>
      </c>
      <c r="H221" s="49" t="s">
        <v>455</v>
      </c>
      <c r="I221" s="15" t="s">
        <v>131</v>
      </c>
      <c r="J221" s="15">
        <v>600</v>
      </c>
      <c r="K221" s="35" t="s">
        <v>440</v>
      </c>
      <c r="L221" s="15">
        <v>8</v>
      </c>
      <c r="M221" s="15" t="s">
        <v>410</v>
      </c>
    </row>
    <row r="222" spans="1:13" ht="30" customHeight="1" x14ac:dyDescent="0.2">
      <c r="A222" s="171"/>
      <c r="B222" s="173"/>
      <c r="C222" s="196"/>
      <c r="D222" s="187"/>
      <c r="E222" s="187"/>
      <c r="F222" s="15"/>
      <c r="G222" s="14" t="s">
        <v>141</v>
      </c>
      <c r="H222" s="49" t="s">
        <v>456</v>
      </c>
      <c r="I222" s="15" t="s">
        <v>131</v>
      </c>
      <c r="J222" s="15">
        <v>600</v>
      </c>
      <c r="K222" s="35" t="s">
        <v>440</v>
      </c>
      <c r="L222" s="15">
        <v>8</v>
      </c>
      <c r="M222" s="15" t="s">
        <v>410</v>
      </c>
    </row>
    <row r="223" spans="1:13" ht="30" customHeight="1" x14ac:dyDescent="0.2">
      <c r="A223" s="171"/>
      <c r="B223" s="173"/>
      <c r="C223" s="196"/>
      <c r="D223" s="187"/>
      <c r="E223" s="187"/>
      <c r="F223" s="15"/>
      <c r="G223" s="14" t="s">
        <v>141</v>
      </c>
      <c r="H223" s="49" t="s">
        <v>457</v>
      </c>
      <c r="I223" s="15" t="s">
        <v>131</v>
      </c>
      <c r="J223" s="15">
        <v>600</v>
      </c>
      <c r="K223" s="35" t="s">
        <v>440</v>
      </c>
      <c r="L223" s="15">
        <v>8</v>
      </c>
      <c r="M223" s="15" t="s">
        <v>410</v>
      </c>
    </row>
    <row r="224" spans="1:13" ht="30" customHeight="1" x14ac:dyDescent="0.2">
      <c r="A224" s="195"/>
      <c r="B224" s="174"/>
      <c r="C224" s="196"/>
      <c r="D224" s="187"/>
      <c r="E224" s="187"/>
      <c r="F224" s="15"/>
      <c r="G224" s="14" t="s">
        <v>141</v>
      </c>
      <c r="H224" s="49" t="s">
        <v>458</v>
      </c>
      <c r="I224" s="15" t="s">
        <v>131</v>
      </c>
      <c r="J224" s="15">
        <v>600</v>
      </c>
      <c r="K224" s="35" t="s">
        <v>440</v>
      </c>
      <c r="L224" s="15">
        <v>8</v>
      </c>
      <c r="M224" s="15" t="s">
        <v>410</v>
      </c>
    </row>
    <row r="225" spans="1:13" ht="43.5" customHeight="1" x14ac:dyDescent="0.2">
      <c r="A225" s="188" t="s">
        <v>459</v>
      </c>
      <c r="B225" s="172"/>
      <c r="C225" s="189">
        <v>190050</v>
      </c>
      <c r="D225" s="180" t="s">
        <v>35</v>
      </c>
      <c r="E225" s="180" t="s">
        <v>460</v>
      </c>
      <c r="F225" s="20"/>
      <c r="G225" s="20" t="s">
        <v>141</v>
      </c>
      <c r="H225" s="20" t="s">
        <v>461</v>
      </c>
      <c r="I225" s="20" t="s">
        <v>416</v>
      </c>
      <c r="J225" s="15">
        <v>600</v>
      </c>
      <c r="K225" s="20">
        <v>8</v>
      </c>
      <c r="L225" s="15">
        <v>8</v>
      </c>
      <c r="M225" s="15" t="s">
        <v>410</v>
      </c>
    </row>
    <row r="226" spans="1:13" ht="30" customHeight="1" x14ac:dyDescent="0.2">
      <c r="A226" s="188"/>
      <c r="B226" s="173"/>
      <c r="C226" s="189"/>
      <c r="D226" s="180"/>
      <c r="E226" s="180"/>
      <c r="F226" s="20"/>
      <c r="G226" s="20" t="s">
        <v>141</v>
      </c>
      <c r="H226" s="20" t="s">
        <v>462</v>
      </c>
      <c r="I226" s="20" t="s">
        <v>416</v>
      </c>
      <c r="J226" s="15">
        <v>600</v>
      </c>
      <c r="K226" s="20">
        <v>8</v>
      </c>
      <c r="L226" s="15">
        <v>8</v>
      </c>
      <c r="M226" s="15" t="s">
        <v>410</v>
      </c>
    </row>
    <row r="227" spans="1:13" ht="30" customHeight="1" x14ac:dyDescent="0.2">
      <c r="A227" s="188"/>
      <c r="B227" s="173"/>
      <c r="C227" s="189"/>
      <c r="D227" s="180"/>
      <c r="E227" s="180"/>
      <c r="F227" s="20"/>
      <c r="G227" s="20" t="s">
        <v>141</v>
      </c>
      <c r="H227" s="20" t="s">
        <v>463</v>
      </c>
      <c r="I227" s="20" t="s">
        <v>416</v>
      </c>
      <c r="J227" s="20">
        <v>600</v>
      </c>
      <c r="K227" s="20">
        <v>8</v>
      </c>
      <c r="L227" s="15">
        <v>8</v>
      </c>
      <c r="M227" s="15" t="s">
        <v>410</v>
      </c>
    </row>
    <row r="228" spans="1:13" ht="42" customHeight="1" x14ac:dyDescent="0.2">
      <c r="A228" s="188"/>
      <c r="B228" s="174"/>
      <c r="C228" s="189"/>
      <c r="D228" s="180"/>
      <c r="E228" s="180"/>
      <c r="F228" s="20"/>
      <c r="G228" s="20" t="s">
        <v>141</v>
      </c>
      <c r="H228" s="20" t="s">
        <v>464</v>
      </c>
      <c r="I228" s="20" t="s">
        <v>418</v>
      </c>
      <c r="J228" s="20">
        <v>600</v>
      </c>
      <c r="K228" s="20">
        <v>8</v>
      </c>
      <c r="L228" s="15">
        <v>8</v>
      </c>
      <c r="M228" s="15" t="s">
        <v>410</v>
      </c>
    </row>
    <row r="229" spans="1:13" ht="30" customHeight="1" x14ac:dyDescent="0.2">
      <c r="A229" s="179" t="s">
        <v>465</v>
      </c>
      <c r="B229" s="173"/>
      <c r="C229" s="186">
        <v>190060</v>
      </c>
      <c r="D229" s="180" t="s">
        <v>36</v>
      </c>
      <c r="E229" s="180"/>
      <c r="F229" s="20"/>
      <c r="G229" s="20" t="s">
        <v>141</v>
      </c>
      <c r="H229" s="59" t="s">
        <v>466</v>
      </c>
      <c r="I229" s="15" t="s">
        <v>131</v>
      </c>
      <c r="J229" s="36">
        <v>600</v>
      </c>
      <c r="K229" s="15">
        <v>10</v>
      </c>
      <c r="L229" s="15">
        <v>10</v>
      </c>
      <c r="M229" s="15" t="s">
        <v>410</v>
      </c>
    </row>
    <row r="230" spans="1:13" ht="30" customHeight="1" x14ac:dyDescent="0.2">
      <c r="A230" s="179"/>
      <c r="B230" s="173"/>
      <c r="C230" s="186"/>
      <c r="D230" s="180"/>
      <c r="E230" s="180"/>
      <c r="F230" s="20"/>
      <c r="G230" s="20" t="s">
        <v>141</v>
      </c>
      <c r="H230" s="59" t="s">
        <v>467</v>
      </c>
      <c r="I230" s="15" t="s">
        <v>131</v>
      </c>
      <c r="J230" s="36">
        <v>600</v>
      </c>
      <c r="K230" s="15">
        <v>10</v>
      </c>
      <c r="L230" s="15">
        <v>10</v>
      </c>
      <c r="M230" s="15" t="s">
        <v>410</v>
      </c>
    </row>
    <row r="231" spans="1:13" ht="30" customHeight="1" x14ac:dyDescent="0.2">
      <c r="A231" s="179"/>
      <c r="B231" s="173"/>
      <c r="C231" s="186"/>
      <c r="D231" s="180"/>
      <c r="E231" s="180"/>
      <c r="F231" s="20"/>
      <c r="G231" s="20" t="s">
        <v>141</v>
      </c>
      <c r="H231" s="20" t="s">
        <v>468</v>
      </c>
      <c r="I231" s="15" t="s">
        <v>131</v>
      </c>
      <c r="J231" s="36">
        <v>600</v>
      </c>
      <c r="K231" s="15">
        <v>10</v>
      </c>
      <c r="L231" s="15">
        <v>10</v>
      </c>
      <c r="M231" s="15" t="s">
        <v>410</v>
      </c>
    </row>
    <row r="232" spans="1:13" ht="30" customHeight="1" x14ac:dyDescent="0.2">
      <c r="A232" s="179"/>
      <c r="B232" s="173"/>
      <c r="C232" s="186"/>
      <c r="D232" s="180"/>
      <c r="E232" s="180"/>
      <c r="F232" s="20"/>
      <c r="G232" s="20" t="s">
        <v>141</v>
      </c>
      <c r="H232" s="20" t="s">
        <v>469</v>
      </c>
      <c r="I232" s="15" t="s">
        <v>131</v>
      </c>
      <c r="J232" s="36">
        <v>600</v>
      </c>
      <c r="K232" s="15">
        <v>10</v>
      </c>
      <c r="L232" s="15">
        <v>10</v>
      </c>
      <c r="M232" s="15" t="s">
        <v>410</v>
      </c>
    </row>
    <row r="233" spans="1:13" ht="30" customHeight="1" x14ac:dyDescent="0.2">
      <c r="A233" s="179"/>
      <c r="B233" s="174"/>
      <c r="C233" s="186"/>
      <c r="D233" s="180"/>
      <c r="E233" s="180"/>
      <c r="F233" s="20"/>
      <c r="G233" s="20" t="s">
        <v>141</v>
      </c>
      <c r="H233" s="20" t="s">
        <v>470</v>
      </c>
      <c r="I233" s="15" t="s">
        <v>131</v>
      </c>
      <c r="J233" s="36">
        <v>600</v>
      </c>
      <c r="K233" s="15">
        <v>10</v>
      </c>
      <c r="L233" s="15">
        <v>10</v>
      </c>
      <c r="M233" s="15" t="s">
        <v>410</v>
      </c>
    </row>
    <row r="234" spans="1:13" ht="51" customHeight="1" x14ac:dyDescent="0.2">
      <c r="A234" s="179" t="s">
        <v>471</v>
      </c>
      <c r="B234" s="181"/>
      <c r="C234" s="184">
        <v>190070</v>
      </c>
      <c r="D234" s="185" t="s">
        <v>37</v>
      </c>
      <c r="E234" s="49" t="s">
        <v>472</v>
      </c>
      <c r="F234" s="25"/>
      <c r="G234" s="14" t="s">
        <v>141</v>
      </c>
      <c r="H234" s="72" t="s">
        <v>79</v>
      </c>
      <c r="I234" s="11" t="s">
        <v>473</v>
      </c>
      <c r="J234" s="11">
        <v>600</v>
      </c>
      <c r="K234" s="11">
        <v>8</v>
      </c>
      <c r="L234" s="11">
        <v>8</v>
      </c>
      <c r="M234" s="11" t="s">
        <v>474</v>
      </c>
    </row>
    <row r="235" spans="1:13" ht="39.950000000000003" customHeight="1" x14ac:dyDescent="0.2">
      <c r="A235" s="179"/>
      <c r="B235" s="182"/>
      <c r="C235" s="184"/>
      <c r="D235" s="185"/>
      <c r="E235" s="49" t="s">
        <v>475</v>
      </c>
      <c r="F235" s="25"/>
      <c r="G235" s="14" t="s">
        <v>141</v>
      </c>
      <c r="H235" s="72" t="s">
        <v>80</v>
      </c>
      <c r="I235" s="11" t="s">
        <v>473</v>
      </c>
      <c r="J235" s="11">
        <v>600</v>
      </c>
      <c r="K235" s="11">
        <v>8</v>
      </c>
      <c r="L235" s="11">
        <v>8</v>
      </c>
      <c r="M235" s="11" t="s">
        <v>474</v>
      </c>
    </row>
    <row r="236" spans="1:13" ht="39.950000000000003" customHeight="1" x14ac:dyDescent="0.2">
      <c r="A236" s="179"/>
      <c r="B236" s="182"/>
      <c r="C236" s="184"/>
      <c r="D236" s="185"/>
      <c r="E236" s="49" t="s">
        <v>476</v>
      </c>
      <c r="F236" s="25"/>
      <c r="G236" s="14" t="s">
        <v>141</v>
      </c>
      <c r="H236" s="72" t="s">
        <v>81</v>
      </c>
      <c r="I236" s="11" t="s">
        <v>473</v>
      </c>
      <c r="J236" s="11">
        <v>600</v>
      </c>
      <c r="K236" s="11">
        <v>8</v>
      </c>
      <c r="L236" s="11">
        <v>8</v>
      </c>
      <c r="M236" s="11" t="s">
        <v>474</v>
      </c>
    </row>
    <row r="237" spans="1:13" ht="39.950000000000003" customHeight="1" x14ac:dyDescent="0.2">
      <c r="A237" s="179"/>
      <c r="B237" s="182"/>
      <c r="C237" s="184"/>
      <c r="D237" s="185"/>
      <c r="E237" s="49" t="s">
        <v>477</v>
      </c>
      <c r="F237" s="25"/>
      <c r="G237" s="14" t="s">
        <v>141</v>
      </c>
      <c r="H237" s="72" t="s">
        <v>82</v>
      </c>
      <c r="I237" s="11" t="s">
        <v>473</v>
      </c>
      <c r="J237" s="11">
        <v>600</v>
      </c>
      <c r="K237" s="11">
        <v>8</v>
      </c>
      <c r="L237" s="11">
        <v>8</v>
      </c>
      <c r="M237" s="11" t="s">
        <v>474</v>
      </c>
    </row>
    <row r="238" spans="1:13" ht="39.950000000000003" customHeight="1" x14ac:dyDescent="0.2">
      <c r="A238" s="179"/>
      <c r="B238" s="182"/>
      <c r="C238" s="184"/>
      <c r="D238" s="185"/>
      <c r="E238" s="49" t="s">
        <v>478</v>
      </c>
      <c r="F238" s="23"/>
      <c r="G238" s="14" t="s">
        <v>141</v>
      </c>
      <c r="H238" s="72" t="s">
        <v>83</v>
      </c>
      <c r="I238" s="14" t="s">
        <v>473</v>
      </c>
      <c r="J238" s="14">
        <v>600</v>
      </c>
      <c r="K238" s="14">
        <v>8</v>
      </c>
      <c r="L238" s="14">
        <v>8</v>
      </c>
      <c r="M238" s="14" t="s">
        <v>474</v>
      </c>
    </row>
    <row r="239" spans="1:13" ht="39.950000000000003" customHeight="1" x14ac:dyDescent="0.2">
      <c r="A239" s="179"/>
      <c r="B239" s="182"/>
      <c r="C239" s="184"/>
      <c r="D239" s="185"/>
      <c r="E239" s="49" t="s">
        <v>479</v>
      </c>
      <c r="F239" s="25"/>
      <c r="G239" s="14" t="s">
        <v>141</v>
      </c>
      <c r="H239" s="72" t="s">
        <v>84</v>
      </c>
      <c r="I239" s="11" t="s">
        <v>473</v>
      </c>
      <c r="J239" s="11">
        <v>600</v>
      </c>
      <c r="K239" s="11">
        <v>8</v>
      </c>
      <c r="L239" s="11">
        <v>8</v>
      </c>
      <c r="M239" s="11" t="s">
        <v>474</v>
      </c>
    </row>
    <row r="240" spans="1:13" ht="39.950000000000003" customHeight="1" x14ac:dyDescent="0.2">
      <c r="A240" s="179"/>
      <c r="B240" s="183"/>
      <c r="C240" s="184"/>
      <c r="D240" s="185"/>
      <c r="E240" s="49" t="s">
        <v>480</v>
      </c>
      <c r="F240" s="25"/>
      <c r="G240" s="14" t="s">
        <v>141</v>
      </c>
      <c r="H240" s="49" t="s">
        <v>481</v>
      </c>
      <c r="I240" s="11" t="s">
        <v>473</v>
      </c>
      <c r="J240" s="11">
        <v>600</v>
      </c>
      <c r="K240" s="11">
        <v>8</v>
      </c>
      <c r="L240" s="11">
        <v>8</v>
      </c>
      <c r="M240" s="11" t="s">
        <v>474</v>
      </c>
    </row>
    <row r="241" spans="1:13" ht="40.5" x14ac:dyDescent="0.2">
      <c r="A241" s="44" t="s">
        <v>482</v>
      </c>
      <c r="B241" s="44" t="s">
        <v>483</v>
      </c>
      <c r="C241" s="12">
        <v>200000</v>
      </c>
      <c r="D241" s="60" t="s">
        <v>484</v>
      </c>
      <c r="E241" s="13"/>
      <c r="F241" s="13"/>
      <c r="G241" s="13"/>
      <c r="H241" s="13"/>
      <c r="I241" s="13"/>
      <c r="J241" s="13"/>
      <c r="K241" s="13"/>
      <c r="L241" s="13"/>
      <c r="M241" s="13"/>
    </row>
    <row r="242" spans="1:13" ht="27" x14ac:dyDescent="0.2">
      <c r="A242" s="179" t="s">
        <v>485</v>
      </c>
      <c r="B242" s="172"/>
      <c r="C242" s="165">
        <v>200010</v>
      </c>
      <c r="D242" s="166" t="s">
        <v>486</v>
      </c>
      <c r="E242" s="180"/>
      <c r="F242" s="20"/>
      <c r="G242" s="20" t="s">
        <v>141</v>
      </c>
      <c r="H242" s="20" t="s">
        <v>487</v>
      </c>
      <c r="I242" s="20" t="s">
        <v>435</v>
      </c>
      <c r="J242" s="20">
        <v>1000</v>
      </c>
      <c r="K242" s="20">
        <v>6</v>
      </c>
      <c r="L242" s="20">
        <v>6</v>
      </c>
      <c r="M242" s="20" t="s">
        <v>117</v>
      </c>
    </row>
    <row r="243" spans="1:13" ht="40.5" x14ac:dyDescent="0.2">
      <c r="A243" s="179"/>
      <c r="B243" s="173"/>
      <c r="C243" s="165"/>
      <c r="D243" s="166"/>
      <c r="E243" s="180"/>
      <c r="F243" s="20"/>
      <c r="G243" s="20" t="s">
        <v>141</v>
      </c>
      <c r="H243" s="20" t="s">
        <v>488</v>
      </c>
      <c r="I243" s="20" t="s">
        <v>489</v>
      </c>
      <c r="J243" s="20">
        <v>1000</v>
      </c>
      <c r="K243" s="20">
        <v>6</v>
      </c>
      <c r="L243" s="20">
        <v>6</v>
      </c>
      <c r="M243" s="20" t="s">
        <v>117</v>
      </c>
    </row>
    <row r="244" spans="1:13" ht="40.5" x14ac:dyDescent="0.2">
      <c r="A244" s="179"/>
      <c r="B244" s="173"/>
      <c r="C244" s="165"/>
      <c r="D244" s="166"/>
      <c r="E244" s="180"/>
      <c r="F244" s="20"/>
      <c r="G244" s="20" t="s">
        <v>141</v>
      </c>
      <c r="H244" s="20" t="s">
        <v>490</v>
      </c>
      <c r="I244" s="20" t="s">
        <v>491</v>
      </c>
      <c r="J244" s="20">
        <v>1000</v>
      </c>
      <c r="K244" s="20">
        <v>6</v>
      </c>
      <c r="L244" s="20">
        <v>6</v>
      </c>
      <c r="M244" s="20" t="s">
        <v>117</v>
      </c>
    </row>
    <row r="245" spans="1:13" ht="40.5" x14ac:dyDescent="0.2">
      <c r="A245" s="179"/>
      <c r="B245" s="173"/>
      <c r="C245" s="165"/>
      <c r="D245" s="166"/>
      <c r="E245" s="180"/>
      <c r="F245" s="20"/>
      <c r="G245" s="20" t="s">
        <v>141</v>
      </c>
      <c r="H245" s="20" t="s">
        <v>492</v>
      </c>
      <c r="I245" s="20" t="s">
        <v>491</v>
      </c>
      <c r="J245" s="20">
        <v>1000</v>
      </c>
      <c r="K245" s="20">
        <v>6</v>
      </c>
      <c r="L245" s="20">
        <v>6</v>
      </c>
      <c r="M245" s="20" t="s">
        <v>117</v>
      </c>
    </row>
    <row r="246" spans="1:13" ht="40.5" x14ac:dyDescent="0.2">
      <c r="A246" s="179"/>
      <c r="B246" s="173"/>
      <c r="C246" s="165"/>
      <c r="D246" s="166"/>
      <c r="E246" s="180"/>
      <c r="F246" s="56"/>
      <c r="G246" s="20" t="s">
        <v>141</v>
      </c>
      <c r="H246" s="20" t="s">
        <v>493</v>
      </c>
      <c r="I246" s="20" t="s">
        <v>491</v>
      </c>
      <c r="J246" s="20">
        <v>1000</v>
      </c>
      <c r="K246" s="20">
        <v>6</v>
      </c>
      <c r="L246" s="20">
        <v>6</v>
      </c>
      <c r="M246" s="20" t="s">
        <v>117</v>
      </c>
    </row>
    <row r="247" spans="1:13" ht="40.5" x14ac:dyDescent="0.2">
      <c r="A247" s="179"/>
      <c r="B247" s="173"/>
      <c r="C247" s="165"/>
      <c r="D247" s="166"/>
      <c r="E247" s="180"/>
      <c r="F247" s="56"/>
      <c r="G247" s="20" t="s">
        <v>141</v>
      </c>
      <c r="H247" s="20" t="s">
        <v>494</v>
      </c>
      <c r="I247" s="20" t="s">
        <v>491</v>
      </c>
      <c r="J247" s="20">
        <v>1000</v>
      </c>
      <c r="K247" s="20">
        <v>6</v>
      </c>
      <c r="L247" s="20">
        <v>6</v>
      </c>
      <c r="M247" s="20" t="s">
        <v>117</v>
      </c>
    </row>
    <row r="248" spans="1:13" ht="40.5" x14ac:dyDescent="0.2">
      <c r="A248" s="179"/>
      <c r="B248" s="173"/>
      <c r="C248" s="165"/>
      <c r="D248" s="166"/>
      <c r="E248" s="180"/>
      <c r="F248" s="20"/>
      <c r="G248" s="20" t="s">
        <v>141</v>
      </c>
      <c r="H248" s="20" t="s">
        <v>495</v>
      </c>
      <c r="I248" s="20" t="s">
        <v>491</v>
      </c>
      <c r="J248" s="20">
        <v>1000</v>
      </c>
      <c r="K248" s="20">
        <v>6</v>
      </c>
      <c r="L248" s="20">
        <v>6</v>
      </c>
      <c r="M248" s="20" t="s">
        <v>117</v>
      </c>
    </row>
    <row r="249" spans="1:13" ht="40.5" x14ac:dyDescent="0.2">
      <c r="A249" s="179"/>
      <c r="B249" s="173"/>
      <c r="C249" s="165"/>
      <c r="D249" s="166"/>
      <c r="E249" s="180"/>
      <c r="F249" s="20"/>
      <c r="G249" s="20" t="s">
        <v>141</v>
      </c>
      <c r="H249" s="20" t="s">
        <v>496</v>
      </c>
      <c r="I249" s="20" t="s">
        <v>491</v>
      </c>
      <c r="J249" s="20">
        <v>1000</v>
      </c>
      <c r="K249" s="20">
        <v>6</v>
      </c>
      <c r="L249" s="20">
        <v>6</v>
      </c>
      <c r="M249" s="20" t="s">
        <v>117</v>
      </c>
    </row>
    <row r="250" spans="1:13" ht="27" x14ac:dyDescent="0.2">
      <c r="A250" s="179"/>
      <c r="B250" s="174"/>
      <c r="C250" s="165"/>
      <c r="D250" s="166"/>
      <c r="E250" s="180"/>
      <c r="F250" s="36"/>
      <c r="G250" s="20" t="s">
        <v>141</v>
      </c>
      <c r="H250" s="20" t="s">
        <v>497</v>
      </c>
      <c r="I250" s="20" t="s">
        <v>498</v>
      </c>
      <c r="J250" s="20">
        <v>1000</v>
      </c>
      <c r="K250" s="20">
        <v>6</v>
      </c>
      <c r="L250" s="20">
        <v>6</v>
      </c>
      <c r="M250" s="20" t="s">
        <v>117</v>
      </c>
    </row>
    <row r="251" spans="1:13" ht="27" x14ac:dyDescent="0.2">
      <c r="A251" s="170" t="s">
        <v>499</v>
      </c>
      <c r="B251" s="172"/>
      <c r="C251" s="175">
        <v>200020</v>
      </c>
      <c r="D251" s="177" t="s">
        <v>500</v>
      </c>
      <c r="E251" s="167"/>
      <c r="F251" s="36"/>
      <c r="G251" s="20" t="s">
        <v>141</v>
      </c>
      <c r="H251" s="20" t="s">
        <v>501</v>
      </c>
      <c r="I251" s="20" t="s">
        <v>498</v>
      </c>
      <c r="J251" s="20">
        <v>1000</v>
      </c>
      <c r="K251" s="20">
        <v>6</v>
      </c>
      <c r="L251" s="20">
        <v>6</v>
      </c>
      <c r="M251" s="20" t="s">
        <v>117</v>
      </c>
    </row>
    <row r="252" spans="1:13" ht="40.5" x14ac:dyDescent="0.2">
      <c r="A252" s="171"/>
      <c r="B252" s="173"/>
      <c r="C252" s="176"/>
      <c r="D252" s="178"/>
      <c r="E252" s="168"/>
      <c r="F252" s="36"/>
      <c r="G252" s="20" t="s">
        <v>141</v>
      </c>
      <c r="H252" s="20" t="s">
        <v>502</v>
      </c>
      <c r="I252" s="20" t="s">
        <v>491</v>
      </c>
      <c r="J252" s="20">
        <v>1000</v>
      </c>
      <c r="K252" s="20">
        <v>6</v>
      </c>
      <c r="L252" s="20">
        <v>6</v>
      </c>
      <c r="M252" s="20" t="s">
        <v>117</v>
      </c>
    </row>
    <row r="253" spans="1:13" ht="40.5" x14ac:dyDescent="0.2">
      <c r="A253" s="171"/>
      <c r="B253" s="173"/>
      <c r="C253" s="176"/>
      <c r="D253" s="178"/>
      <c r="E253" s="168"/>
      <c r="F253" s="36"/>
      <c r="G253" s="20" t="s">
        <v>141</v>
      </c>
      <c r="H253" s="20" t="s">
        <v>503</v>
      </c>
      <c r="I253" s="20" t="s">
        <v>491</v>
      </c>
      <c r="J253" s="20">
        <v>1000</v>
      </c>
      <c r="K253" s="20">
        <v>6</v>
      </c>
      <c r="L253" s="20">
        <v>6</v>
      </c>
      <c r="M253" s="20" t="s">
        <v>117</v>
      </c>
    </row>
    <row r="254" spans="1:13" ht="27" x14ac:dyDescent="0.2">
      <c r="A254" s="171"/>
      <c r="B254" s="173"/>
      <c r="C254" s="176"/>
      <c r="D254" s="178"/>
      <c r="E254" s="168"/>
      <c r="F254" s="20"/>
      <c r="G254" s="20" t="s">
        <v>141</v>
      </c>
      <c r="H254" s="20" t="s">
        <v>504</v>
      </c>
      <c r="I254" s="20" t="s">
        <v>395</v>
      </c>
      <c r="J254" s="20">
        <v>1000</v>
      </c>
      <c r="K254" s="20">
        <v>6</v>
      </c>
      <c r="L254" s="20">
        <v>6</v>
      </c>
      <c r="M254" s="20" t="s">
        <v>117</v>
      </c>
    </row>
    <row r="255" spans="1:13" ht="27" x14ac:dyDescent="0.2">
      <c r="A255" s="171"/>
      <c r="B255" s="173"/>
      <c r="C255" s="176"/>
      <c r="D255" s="178"/>
      <c r="E255" s="168"/>
      <c r="F255" s="20"/>
      <c r="G255" s="20" t="s">
        <v>141</v>
      </c>
      <c r="H255" s="20" t="s">
        <v>505</v>
      </c>
      <c r="I255" s="20" t="s">
        <v>395</v>
      </c>
      <c r="J255" s="20">
        <v>1000</v>
      </c>
      <c r="K255" s="20">
        <v>6</v>
      </c>
      <c r="L255" s="20">
        <v>6</v>
      </c>
      <c r="M255" s="20" t="s">
        <v>117</v>
      </c>
    </row>
    <row r="256" spans="1:13" ht="27" x14ac:dyDescent="0.2">
      <c r="A256" s="171"/>
      <c r="B256" s="173"/>
      <c r="C256" s="176"/>
      <c r="D256" s="178"/>
      <c r="E256" s="168"/>
      <c r="F256" s="20"/>
      <c r="G256" s="20" t="s">
        <v>141</v>
      </c>
      <c r="H256" s="20" t="s">
        <v>506</v>
      </c>
      <c r="I256" s="20" t="s">
        <v>507</v>
      </c>
      <c r="J256" s="20">
        <v>1000</v>
      </c>
      <c r="K256" s="20">
        <v>6</v>
      </c>
      <c r="L256" s="20">
        <v>6</v>
      </c>
      <c r="M256" s="20" t="s">
        <v>117</v>
      </c>
    </row>
    <row r="257" spans="1:13" ht="13.5" x14ac:dyDescent="0.2">
      <c r="A257" s="171"/>
      <c r="B257" s="173"/>
      <c r="C257" s="176"/>
      <c r="D257" s="178"/>
      <c r="E257" s="168"/>
      <c r="F257" s="20"/>
      <c r="G257" s="20" t="s">
        <v>141</v>
      </c>
      <c r="H257" s="20" t="s">
        <v>508</v>
      </c>
      <c r="I257" s="20" t="s">
        <v>126</v>
      </c>
      <c r="J257" s="20">
        <v>1000</v>
      </c>
      <c r="K257" s="20">
        <v>6</v>
      </c>
      <c r="L257" s="20">
        <v>6</v>
      </c>
      <c r="M257" s="20" t="s">
        <v>117</v>
      </c>
    </row>
    <row r="258" spans="1:13" ht="27" x14ac:dyDescent="0.2">
      <c r="A258" s="171"/>
      <c r="B258" s="174"/>
      <c r="C258" s="176"/>
      <c r="D258" s="178"/>
      <c r="E258" s="168"/>
      <c r="F258" s="20"/>
      <c r="G258" s="20" t="s">
        <v>141</v>
      </c>
      <c r="H258" s="20" t="s">
        <v>509</v>
      </c>
      <c r="I258" s="20" t="s">
        <v>395</v>
      </c>
      <c r="J258" s="20">
        <v>1000</v>
      </c>
      <c r="K258" s="20">
        <v>6</v>
      </c>
      <c r="L258" s="20">
        <v>6</v>
      </c>
      <c r="M258" s="20" t="s">
        <v>117</v>
      </c>
    </row>
    <row r="259" spans="1:13" ht="13.5" x14ac:dyDescent="0.2">
      <c r="A259" s="161" t="s">
        <v>510</v>
      </c>
      <c r="B259" s="162"/>
      <c r="C259" s="165">
        <v>200030</v>
      </c>
      <c r="D259" s="166" t="s">
        <v>511</v>
      </c>
      <c r="E259" s="167" t="s">
        <v>512</v>
      </c>
      <c r="F259" s="20"/>
      <c r="G259" s="20" t="s">
        <v>141</v>
      </c>
      <c r="H259" s="20" t="s">
        <v>513</v>
      </c>
      <c r="I259" s="20" t="s">
        <v>514</v>
      </c>
      <c r="J259" s="20">
        <v>600</v>
      </c>
      <c r="K259" s="20">
        <v>4</v>
      </c>
      <c r="L259" s="20">
        <v>4</v>
      </c>
      <c r="M259" s="15" t="s">
        <v>117</v>
      </c>
    </row>
    <row r="260" spans="1:13" ht="13.5" x14ac:dyDescent="0.2">
      <c r="A260" s="161"/>
      <c r="B260" s="163"/>
      <c r="C260" s="165"/>
      <c r="D260" s="166"/>
      <c r="E260" s="168"/>
      <c r="F260" s="20"/>
      <c r="G260" s="20" t="s">
        <v>141</v>
      </c>
      <c r="H260" s="36" t="s">
        <v>515</v>
      </c>
      <c r="I260" s="20" t="s">
        <v>514</v>
      </c>
      <c r="J260" s="20">
        <v>600</v>
      </c>
      <c r="K260" s="20">
        <v>4</v>
      </c>
      <c r="L260" s="20">
        <v>4</v>
      </c>
      <c r="M260" s="15" t="s">
        <v>117</v>
      </c>
    </row>
    <row r="261" spans="1:13" ht="27" x14ac:dyDescent="0.2">
      <c r="A261" s="161"/>
      <c r="B261" s="163"/>
      <c r="C261" s="165"/>
      <c r="D261" s="166"/>
      <c r="E261" s="168"/>
      <c r="F261" s="20"/>
      <c r="G261" s="20" t="s">
        <v>141</v>
      </c>
      <c r="H261" s="20" t="s">
        <v>516</v>
      </c>
      <c r="I261" s="20" t="s">
        <v>517</v>
      </c>
      <c r="J261" s="20">
        <v>600</v>
      </c>
      <c r="K261" s="20">
        <v>4</v>
      </c>
      <c r="L261" s="20">
        <v>4</v>
      </c>
      <c r="M261" s="15" t="s">
        <v>117</v>
      </c>
    </row>
    <row r="262" spans="1:13" ht="27" x14ac:dyDescent="0.2">
      <c r="A262" s="161"/>
      <c r="B262" s="163"/>
      <c r="C262" s="165"/>
      <c r="D262" s="166"/>
      <c r="E262" s="169"/>
      <c r="F262" s="20"/>
      <c r="G262" s="20" t="s">
        <v>141</v>
      </c>
      <c r="H262" s="20" t="s">
        <v>518</v>
      </c>
      <c r="I262" s="20" t="s">
        <v>517</v>
      </c>
      <c r="J262" s="20">
        <v>600</v>
      </c>
      <c r="K262" s="20">
        <v>4</v>
      </c>
      <c r="L262" s="20">
        <v>4</v>
      </c>
      <c r="M262" s="15" t="s">
        <v>117</v>
      </c>
    </row>
    <row r="263" spans="1:13" ht="27" x14ac:dyDescent="0.2">
      <c r="A263" s="161"/>
      <c r="B263" s="163"/>
      <c r="C263" s="165"/>
      <c r="D263" s="166"/>
      <c r="E263" s="20" t="s">
        <v>519</v>
      </c>
      <c r="F263" s="20"/>
      <c r="G263" s="20" t="s">
        <v>141</v>
      </c>
      <c r="H263" s="20" t="s">
        <v>520</v>
      </c>
      <c r="I263" s="20" t="s">
        <v>157</v>
      </c>
      <c r="J263" s="20">
        <v>600</v>
      </c>
      <c r="K263" s="20">
        <v>4</v>
      </c>
      <c r="L263" s="20">
        <v>4</v>
      </c>
      <c r="M263" s="20" t="s">
        <v>117</v>
      </c>
    </row>
    <row r="264" spans="1:13" ht="13.5" x14ac:dyDescent="0.2">
      <c r="A264" s="161"/>
      <c r="B264" s="163"/>
      <c r="C264" s="165"/>
      <c r="D264" s="166"/>
      <c r="E264" s="20"/>
      <c r="F264" s="20"/>
      <c r="G264" s="20" t="s">
        <v>141</v>
      </c>
      <c r="H264" s="20" t="s">
        <v>521</v>
      </c>
      <c r="I264" s="20" t="s">
        <v>126</v>
      </c>
      <c r="J264" s="20">
        <v>600</v>
      </c>
      <c r="K264" s="20">
        <v>4</v>
      </c>
      <c r="L264" s="20">
        <v>4</v>
      </c>
      <c r="M264" s="15" t="s">
        <v>117</v>
      </c>
    </row>
    <row r="265" spans="1:13" ht="62.25" customHeight="1" x14ac:dyDescent="0.2">
      <c r="A265" s="161"/>
      <c r="B265" s="163"/>
      <c r="C265" s="165"/>
      <c r="D265" s="166"/>
      <c r="E265" s="20" t="s">
        <v>522</v>
      </c>
      <c r="F265" s="20"/>
      <c r="G265" s="20" t="s">
        <v>141</v>
      </c>
      <c r="H265" s="20" t="s">
        <v>523</v>
      </c>
      <c r="I265" s="20" t="s">
        <v>524</v>
      </c>
      <c r="J265" s="20">
        <v>600</v>
      </c>
      <c r="K265" s="20">
        <v>4</v>
      </c>
      <c r="L265" s="20">
        <v>4</v>
      </c>
      <c r="M265" s="15" t="s">
        <v>117</v>
      </c>
    </row>
    <row r="266" spans="1:13" ht="27" x14ac:dyDescent="0.2">
      <c r="A266" s="161"/>
      <c r="B266" s="163"/>
      <c r="C266" s="165"/>
      <c r="D266" s="166"/>
      <c r="E266" s="20"/>
      <c r="F266" s="20"/>
      <c r="G266" s="20" t="s">
        <v>141</v>
      </c>
      <c r="H266" s="20" t="s">
        <v>525</v>
      </c>
      <c r="I266" s="20" t="s">
        <v>524</v>
      </c>
      <c r="J266" s="20">
        <v>600</v>
      </c>
      <c r="K266" s="20">
        <v>4</v>
      </c>
      <c r="L266" s="20">
        <v>4</v>
      </c>
      <c r="M266" s="15" t="s">
        <v>117</v>
      </c>
    </row>
    <row r="267" spans="1:13" ht="27" x14ac:dyDescent="0.2">
      <c r="A267" s="161"/>
      <c r="B267" s="163"/>
      <c r="C267" s="165"/>
      <c r="D267" s="166"/>
      <c r="E267" s="20"/>
      <c r="F267" s="20"/>
      <c r="G267" s="20" t="s">
        <v>141</v>
      </c>
      <c r="H267" s="20" t="s">
        <v>526</v>
      </c>
      <c r="I267" s="20" t="s">
        <v>524</v>
      </c>
      <c r="J267" s="20">
        <v>600</v>
      </c>
      <c r="K267" s="20">
        <v>4</v>
      </c>
      <c r="L267" s="20">
        <v>4</v>
      </c>
      <c r="M267" s="15" t="s">
        <v>117</v>
      </c>
    </row>
    <row r="268" spans="1:13" ht="27" x14ac:dyDescent="0.2">
      <c r="A268" s="161"/>
      <c r="B268" s="163"/>
      <c r="C268" s="165"/>
      <c r="D268" s="166"/>
      <c r="E268" s="20"/>
      <c r="F268" s="36"/>
      <c r="G268" s="36" t="s">
        <v>141</v>
      </c>
      <c r="H268" s="20" t="s">
        <v>527</v>
      </c>
      <c r="I268" s="36" t="s">
        <v>152</v>
      </c>
      <c r="J268" s="36">
        <v>600</v>
      </c>
      <c r="K268" s="20">
        <v>4</v>
      </c>
      <c r="L268" s="20">
        <v>4</v>
      </c>
      <c r="M268" s="15" t="s">
        <v>117</v>
      </c>
    </row>
    <row r="269" spans="1:13" ht="27" x14ac:dyDescent="0.2">
      <c r="A269" s="161"/>
      <c r="B269" s="164"/>
      <c r="C269" s="165"/>
      <c r="D269" s="166"/>
      <c r="E269" s="20"/>
      <c r="F269" s="36"/>
      <c r="G269" s="20" t="s">
        <v>141</v>
      </c>
      <c r="H269" s="20" t="s">
        <v>528</v>
      </c>
      <c r="I269" s="36" t="s">
        <v>152</v>
      </c>
      <c r="J269" s="36">
        <v>600</v>
      </c>
      <c r="K269" s="20">
        <v>4</v>
      </c>
      <c r="L269" s="20">
        <v>4</v>
      </c>
      <c r="M269" s="15" t="s">
        <v>117</v>
      </c>
    </row>
  </sheetData>
  <sheetProtection algorithmName="SHA-512" hashValue="yvSSY/9Iej8+0iU4rkuRFYtw0tg4SgLvYePojJYu2HZw2wUhwB1RU4L3Q4+Wb8mg5RVwsbk87v4GhT32e47B0w==" saltValue="gpM7bpjyeI7gvTVG62Hm9w==" spinCount="100000" sheet="1" formatCells="0" formatColumns="0" formatRows="0" insertColumns="0" insertRows="0" insertHyperlinks="0" deleteColumns="0" deleteRows="0" sort="0" autoFilter="0" pivotTables="0"/>
  <autoFilter ref="A4:H236" xr:uid="{00000000-0009-0000-0000-000003000000}"/>
  <mergeCells count="201">
    <mergeCell ref="A92:A96"/>
    <mergeCell ref="B92:B96"/>
    <mergeCell ref="C92:C96"/>
    <mergeCell ref="D92:D96"/>
    <mergeCell ref="E92:E93"/>
    <mergeCell ref="E94:E96"/>
    <mergeCell ref="A97:A100"/>
    <mergeCell ref="B97:B100"/>
    <mergeCell ref="C97:C100"/>
    <mergeCell ref="D97:D100"/>
    <mergeCell ref="E97:E100"/>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3EAF5F12-41D3-4153-B67D-4CB2B98D01AE}">
  <ds:schemaRefs>
    <ds:schemaRef ds:uri="http://schemas.microsoft.com/DataMashup"/>
  </ds:schemaRefs>
</ds:datastoreItem>
</file>

<file path=customXml/itemProps3.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4.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110 kV Žiniaraštis_Projektuot.</vt:lpstr>
      <vt:lpstr>Pagalbinis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Juozas Tekorius</cp:lastModifiedBy>
  <cp:revision/>
  <dcterms:created xsi:type="dcterms:W3CDTF">2017-01-02T13:37:49Z</dcterms:created>
  <dcterms:modified xsi:type="dcterms:W3CDTF">2025-05-12T09:20:07Z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ies>
</file>